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07F97645-0E56-4BEE-B07A-C3F711021D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trega a Cuenta 2026" sheetId="6" r:id="rId1"/>
  </sheets>
  <definedNames>
    <definedName name="Print_Area" localSheetId="0">'Entrega a Cuenta 2026'!$A$1:$N$25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6" l="1"/>
  <c r="J6" i="6"/>
  <c r="J7" i="6"/>
  <c r="J8" i="6"/>
  <c r="J9" i="6"/>
  <c r="K9" i="6" s="1"/>
  <c r="J10" i="6"/>
  <c r="J11" i="6"/>
  <c r="J12" i="6"/>
  <c r="J13" i="6"/>
  <c r="J14" i="6"/>
  <c r="J15" i="6"/>
  <c r="J16" i="6"/>
  <c r="J17" i="6"/>
  <c r="J18" i="6"/>
  <c r="J19" i="6"/>
  <c r="J21" i="6"/>
  <c r="J22" i="6"/>
  <c r="M23" i="6" l="1"/>
  <c r="C23" i="6" l="1"/>
  <c r="B23" i="6"/>
  <c r="F23" i="6"/>
  <c r="I23" i="6"/>
  <c r="D23" i="6"/>
  <c r="H23" i="6"/>
  <c r="G23" i="6"/>
  <c r="E23" i="6"/>
  <c r="K22" i="6" l="1"/>
  <c r="K21" i="6"/>
  <c r="J23" i="6"/>
  <c r="K23" i="6" l="1"/>
  <c r="D20" i="6" l="1"/>
  <c r="D24" i="6" s="1"/>
  <c r="F20" i="6"/>
  <c r="F24" i="6" s="1"/>
  <c r="I20" i="6"/>
  <c r="I24" i="6" s="1"/>
  <c r="E20" i="6"/>
  <c r="E24" i="6" s="1"/>
  <c r="C20" i="6"/>
  <c r="C24" i="6" s="1"/>
  <c r="G20" i="6"/>
  <c r="G24" i="6" s="1"/>
  <c r="H20" i="6" l="1"/>
  <c r="H24" i="6" s="1"/>
  <c r="J20" i="6" l="1"/>
  <c r="J24" i="6" s="1"/>
  <c r="K10" i="6" l="1"/>
  <c r="N10" i="6" s="1"/>
  <c r="K19" i="6"/>
  <c r="K11" i="6"/>
  <c r="K18" i="6"/>
  <c r="K13" i="6"/>
  <c r="K17" i="6"/>
  <c r="K12" i="6"/>
  <c r="K14" i="6"/>
  <c r="K6" i="6"/>
  <c r="K16" i="6"/>
  <c r="K7" i="6"/>
  <c r="K8" i="6"/>
  <c r="K15" i="6"/>
  <c r="B20" i="6" l="1"/>
  <c r="B24" i="6" s="1"/>
  <c r="K5" i="6"/>
  <c r="K20" i="6" l="1"/>
  <c r="K24" i="6" s="1"/>
  <c r="N22" i="6" l="1"/>
  <c r="N17" i="6" l="1"/>
  <c r="N11" i="6"/>
  <c r="N14" i="6"/>
  <c r="N7" i="6"/>
  <c r="N18" i="6"/>
  <c r="N15" i="6"/>
  <c r="N9" i="6"/>
  <c r="N6" i="6" l="1"/>
  <c r="N16" i="6"/>
  <c r="N13" i="6"/>
  <c r="N12" i="6"/>
  <c r="N8" i="6"/>
  <c r="N19" i="6"/>
  <c r="L23" i="6" l="1"/>
  <c r="N21" i="6"/>
  <c r="N23" i="6" s="1"/>
  <c r="M20" i="6" l="1"/>
  <c r="M24" i="6" s="1"/>
  <c r="L20" i="6" l="1"/>
  <c r="L24" i="6" s="1"/>
  <c r="N5" i="6"/>
  <c r="N20" i="6" s="1"/>
  <c r="N24" i="6" s="1"/>
</calcChain>
</file>

<file path=xl/sharedStrings.xml><?xml version="1.0" encoding="utf-8"?>
<sst xmlns="http://schemas.openxmlformats.org/spreadsheetml/2006/main" count="38" uniqueCount="38">
  <si>
    <t>Cataluña</t>
  </si>
  <si>
    <t>Galicia</t>
  </si>
  <si>
    <t>Andalucía</t>
  </si>
  <si>
    <t>Principado de Asturias</t>
  </si>
  <si>
    <t>Cantabria</t>
  </si>
  <si>
    <t>La Rioja</t>
  </si>
  <si>
    <t>Región de Murcia</t>
  </si>
  <si>
    <t>Aragón</t>
  </si>
  <si>
    <t xml:space="preserve">Castilla-La Mancha </t>
  </si>
  <si>
    <t>Canarias</t>
  </si>
  <si>
    <t>Extremadura</t>
  </si>
  <si>
    <t>Illes Balears</t>
  </si>
  <si>
    <t>Castilla y León</t>
  </si>
  <si>
    <t>Total CC.AA.</t>
  </si>
  <si>
    <t>Melilla</t>
  </si>
  <si>
    <t>Ceuta</t>
  </si>
  <si>
    <t>Total Ciudades</t>
  </si>
  <si>
    <t>ENTREGA A CUENTA DE LOS RECURSOS DEL SISTEMA DE FINANCIACIÓN</t>
  </si>
  <si>
    <t>C. Valenciana</t>
  </si>
  <si>
    <t>Comunidad de Madrid</t>
  </si>
  <si>
    <t>Total General</t>
  </si>
  <si>
    <t>Comunidad Autónoma/Ciudad</t>
  </si>
  <si>
    <r>
      <rPr>
        <b/>
        <sz val="9"/>
        <rFont val="Arial"/>
        <family val="2"/>
      </rPr>
      <t>Tarifa autonómica del IRPF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(1)</t>
    </r>
  </si>
  <si>
    <r>
      <rPr>
        <b/>
        <sz val="9"/>
        <rFont val="Arial"/>
        <family val="2"/>
      </rPr>
      <t>Impuesto sobre el Valor Añadido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(2)</t>
    </r>
  </si>
  <si>
    <r>
      <rPr>
        <b/>
        <sz val="9"/>
        <rFont val="Arial"/>
        <family val="2"/>
      </rPr>
      <t>Sobre Alcohol y Bebidas Derivadas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(3)</t>
    </r>
  </si>
  <si>
    <r>
      <rPr>
        <b/>
        <sz val="9"/>
        <rFont val="Arial"/>
        <family val="2"/>
      </rPr>
      <t>Sobre Productos Intermedios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(4)</t>
    </r>
  </si>
  <si>
    <r>
      <rPr>
        <b/>
        <sz val="9"/>
        <rFont val="Arial"/>
        <family val="2"/>
      </rPr>
      <t>Sobre la Cerveza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(5)</t>
    </r>
  </si>
  <si>
    <r>
      <rPr>
        <b/>
        <sz val="9"/>
        <rFont val="Arial"/>
        <family val="2"/>
      </rPr>
      <t>Sobre las Labores del Tabaco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(6)</t>
    </r>
  </si>
  <si>
    <r>
      <rPr>
        <b/>
        <sz val="9"/>
        <rFont val="Arial"/>
        <family val="2"/>
      </rPr>
      <t>Sobre Hidrocarburos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(7)</t>
    </r>
  </si>
  <si>
    <r>
      <rPr>
        <b/>
        <sz val="9"/>
        <rFont val="Arial"/>
        <family val="2"/>
      </rPr>
      <t>Sobre la Electricidad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(8)</t>
    </r>
  </si>
  <si>
    <r>
      <rPr>
        <b/>
        <sz val="9"/>
        <rFont val="Arial"/>
        <family val="2"/>
      </rPr>
      <t>Total II.EE.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(9)=(3)+…+(8)</t>
    </r>
  </si>
  <si>
    <r>
      <rPr>
        <b/>
        <sz val="9"/>
        <rFont val="Arial"/>
        <family val="2"/>
      </rPr>
      <t>Total entregas a cta. impuestos cedidos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(10)=(1)+(2)+(9)</t>
    </r>
  </si>
  <si>
    <r>
      <rPr>
        <b/>
        <sz val="9"/>
        <rFont val="Arial"/>
        <family val="2"/>
      </rPr>
      <t>Entregas a cuenta Fondo de Suficiencia Global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(11)</t>
    </r>
  </si>
  <si>
    <r>
      <rPr>
        <b/>
        <sz val="9"/>
        <rFont val="Arial"/>
        <family val="2"/>
      </rPr>
      <t>Entregas a cuenta Fondo de Garantía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(12)</t>
    </r>
  </si>
  <si>
    <r>
      <rPr>
        <b/>
        <sz val="9"/>
        <rFont val="Arial"/>
        <family val="2"/>
      </rPr>
      <t>Total entregas a cuenta</t>
    </r>
    <r>
      <rPr>
        <b/>
        <sz val="10"/>
        <rFont val="Arial"/>
        <family val="2"/>
      </rPr>
      <t xml:space="preserve">
</t>
    </r>
    <r>
      <rPr>
        <sz val="8"/>
        <rFont val="Arial"/>
        <family val="2"/>
      </rPr>
      <t>(13)=(10)+(11)+(12)</t>
    </r>
  </si>
  <si>
    <t>(Millones de euros)</t>
  </si>
  <si>
    <r>
      <t>Fuentes</t>
    </r>
    <r>
      <rPr>
        <b/>
        <sz val="8"/>
        <rFont val="Arial"/>
        <family val="2"/>
      </rPr>
      <t xml:space="preserve">: </t>
    </r>
    <r>
      <rPr>
        <sz val="8"/>
        <rFont val="Arial"/>
        <family val="2"/>
      </rPr>
      <t>AEAT, INE, Comisionado para el Mercado de Tabacos, Dirección General de Política Energética y Minas, Dirección General del Instituto Geográfico Nacional y Ministerio de Sanidad</t>
    </r>
  </si>
  <si>
    <t>Año 2026 (Cifras Real Decreto-Ley 13/2026 de 2 de junio)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</si>
</sst>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,##0.0"/>
    <numFmt numFmtId="165" formatCode="#,##0.00\ \ "/>
    <numFmt numFmtId="166" formatCode="#,##0.00\ \ ;\-#,##0.00\ \ ;"/>
    <numFmt numFmtId="167" formatCode="#,##0.00\ ;0.00\ ;#,##0.00\ \ 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1B7"/>
        <bgColor indexed="64"/>
      </patternFill>
    </fill>
    <fill>
      <patternFill patternType="solid">
        <fgColor rgb="FFFFE781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9"/>
      </top>
      <bottom/>
      <diagonal/>
    </border>
    <border>
      <left style="medium">
        <color indexed="9"/>
      </left>
      <right/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32">
    <xf numFmtId="0" fontId="0" fillId="0" borderId="0" xfId="0"/>
    <xf numFmtId="0" fontId="3" fillId="0" borderId="0" xfId="0" applyFont="1"/>
    <xf numFmtId="0" fontId="5" fillId="0" borderId="0" xfId="0" applyFont="1"/>
    <xf numFmtId="0" fontId="1" fillId="0" borderId="0" xfId="0" applyFont="1"/>
    <xf numFmtId="0" fontId="4" fillId="0" borderId="0" xfId="0" applyFont="1" applyAlignment="1">
      <alignment horizontal="centerContinuous" vertical="top" wrapText="1"/>
    </xf>
    <xf numFmtId="0" fontId="7" fillId="3" borderId="0" xfId="0" quotePrefix="1" applyFont="1" applyFill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166" fontId="10" fillId="4" borderId="4" xfId="0" applyNumberFormat="1" applyFont="1" applyFill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164" fontId="6" fillId="0" borderId="0" xfId="1" applyNumberFormat="1" applyFont="1" applyAlignment="1">
      <alignment horizontal="left"/>
    </xf>
    <xf numFmtId="164" fontId="8" fillId="0" borderId="0" xfId="1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Continuous" vertical="center"/>
    </xf>
    <xf numFmtId="0" fontId="8" fillId="0" borderId="1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167" fontId="10" fillId="4" borderId="5" xfId="3" applyNumberFormat="1" applyFont="1" applyFill="1" applyBorder="1" applyAlignment="1">
      <alignment horizontal="right" vertical="center"/>
    </xf>
    <xf numFmtId="165" fontId="8" fillId="5" borderId="8" xfId="0" applyNumberFormat="1" applyFont="1" applyFill="1" applyBorder="1" applyAlignment="1">
      <alignment vertical="center"/>
    </xf>
    <xf numFmtId="165" fontId="8" fillId="6" borderId="9" xfId="0" applyNumberFormat="1" applyFont="1" applyFill="1" applyBorder="1" applyAlignment="1">
      <alignment vertical="center"/>
    </xf>
    <xf numFmtId="165" fontId="8" fillId="6" borderId="10" xfId="0" applyNumberFormat="1" applyFont="1" applyFill="1" applyBorder="1" applyAlignment="1">
      <alignment vertical="center"/>
    </xf>
    <xf numFmtId="166" fontId="10" fillId="4" borderId="6" xfId="0" applyNumberFormat="1" applyFont="1" applyFill="1" applyBorder="1" applyAlignment="1">
      <alignment vertical="center"/>
    </xf>
    <xf numFmtId="0" fontId="11" fillId="0" borderId="0" xfId="0" quotePrefix="1" applyFont="1" applyAlignment="1">
      <alignment horizontal="left" vertical="center"/>
    </xf>
    <xf numFmtId="165" fontId="8" fillId="5" borderId="0" xfId="0" applyNumberFormat="1" applyFont="1" applyFill="1" applyAlignment="1">
      <alignment vertical="center"/>
    </xf>
    <xf numFmtId="165" fontId="8" fillId="5" borderId="11" xfId="0" applyNumberFormat="1" applyFont="1" applyFill="1" applyBorder="1" applyAlignment="1">
      <alignment vertical="center"/>
    </xf>
    <xf numFmtId="166" fontId="10" fillId="4" borderId="12" xfId="0" applyNumberFormat="1" applyFont="1" applyFill="1" applyBorder="1" applyAlignment="1">
      <alignment vertical="center"/>
    </xf>
    <xf numFmtId="166" fontId="10" fillId="4" borderId="13" xfId="0" applyNumberFormat="1" applyFont="1" applyFill="1" applyBorder="1" applyAlignment="1">
      <alignment vertical="center"/>
    </xf>
    <xf numFmtId="167" fontId="10" fillId="4" borderId="13" xfId="3" applyNumberFormat="1" applyFont="1" applyFill="1" applyBorder="1" applyAlignment="1">
      <alignment horizontal="right" vertical="center"/>
    </xf>
    <xf numFmtId="167" fontId="10" fillId="4" borderId="6" xfId="3" applyNumberFormat="1" applyFont="1" applyFill="1" applyBorder="1" applyAlignment="1">
      <alignment horizontal="right" vertical="center"/>
    </xf>
    <xf numFmtId="165" fontId="8" fillId="6" borderId="14" xfId="0" applyNumberFormat="1" applyFont="1" applyFill="1" applyBorder="1" applyAlignment="1">
      <alignment vertical="center"/>
    </xf>
  </cellXfs>
  <cellStyles count="4">
    <cellStyle name="Normal" xfId="0" builtinId="0"/>
    <cellStyle name="Normal 14" xfId="3" xr:uid="{00000000-0005-0000-0000-000001000000}"/>
    <cellStyle name="Normal 2 2" xfId="2" xr:uid="{00000000-0005-0000-0000-000002000000}"/>
    <cellStyle name="Normal_1-Recursos no financieros" xfId="1" xr:uid="{00000000-0005-0000-0000-000003000000}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#,##0.00\ \ ;\-#,##0.00\ \ ;"/>
      <fill>
        <patternFill patternType="solid">
          <fgColor indexed="64"/>
          <bgColor rgb="FFFFCC00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solid">
          <fgColor indexed="64"/>
          <bgColor indexed="5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 style="thin">
          <color indexed="64"/>
        </bottom>
        <vertical/>
        <horizontal/>
      </border>
    </dxf>
    <dxf>
      <border outline="0">
        <top style="medium">
          <color indexed="9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51"/>
        </patternFill>
      </fill>
      <alignment horizontal="center" vertical="bottom" textRotation="0" wrapText="1" indent="0" justifyLastLine="0" shrinkToFit="0" readingOrder="0"/>
    </dxf>
    <dxf>
      <fill>
        <patternFill patternType="none">
          <bgColor auto="1"/>
        </patternFill>
      </fill>
    </dxf>
  </dxfs>
  <tableStyles count="1" defaultTableStyle="TableStyleMedium2" defaultPivotStyle="PivotStyleMedium9">
    <tableStyle name="Estilo de tabla 1" pivot="0" count="1" xr9:uid="{00000000-0011-0000-FFFF-FFFF00000000}">
      <tableStyleElement type="wholeTabl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621846</xdr:colOff>
      <xdr:row>0</xdr:row>
      <xdr:rowOff>644327</xdr:rowOff>
    </xdr:to>
    <xdr:pic>
      <xdr:nvPicPr>
        <xdr:cNvPr id="4" name="Imagen 3" descr="Símbolo del Escudo de Españ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21846" cy="6443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:N24" totalsRowShown="0" headerRowDxfId="3" tableBorderDxfId="2">
  <tableColumns count="14">
    <tableColumn id="1" xr3:uid="{00000000-0010-0000-0000-000001000000}" name="Comunidad Autónoma/Ciudad" dataDxfId="1"/>
    <tableColumn id="2" xr3:uid="{00000000-0010-0000-0000-000002000000}" name="Tarifa autonómica del IRPF_x000a_(1)"/>
    <tableColumn id="3" xr3:uid="{00000000-0010-0000-0000-000003000000}" name="Impuesto sobre el Valor Añadido_x000a_(2)"/>
    <tableColumn id="4" xr3:uid="{00000000-0010-0000-0000-000004000000}" name="Sobre Alcohol y Bebidas Derivadas_x000a_(3)"/>
    <tableColumn id="5" xr3:uid="{00000000-0010-0000-0000-000005000000}" name="Sobre Productos Intermedios_x000a_(4)"/>
    <tableColumn id="6" xr3:uid="{00000000-0010-0000-0000-000006000000}" name="Sobre la Cerveza_x000a_(5)"/>
    <tableColumn id="7" xr3:uid="{00000000-0010-0000-0000-000007000000}" name="Sobre las Labores del Tabaco_x000a_(6)"/>
    <tableColumn id="8" xr3:uid="{00000000-0010-0000-0000-000008000000}" name="Sobre Hidrocarburos_x000a_(7)"/>
    <tableColumn id="9" xr3:uid="{00000000-0010-0000-0000-000009000000}" name="Sobre la Electricidad_x000a_(8)"/>
    <tableColumn id="10" xr3:uid="{00000000-0010-0000-0000-00000A000000}" name="Total II.EE._x000a_(9)=(3)+…+(8)"/>
    <tableColumn id="11" xr3:uid="{00000000-0010-0000-0000-00000B000000}" name="Total entregas a cta. impuestos cedidos_x000a_(10)=(1)+(2)+(9)"/>
    <tableColumn id="12" xr3:uid="{00000000-0010-0000-0000-00000C000000}" name="Entregas a cuenta Fondo de Suficiencia Global_x000a_(11)"/>
    <tableColumn id="13" xr3:uid="{00000000-0010-0000-0000-00000D000000}" name="Entregas a cuenta Fondo de Garantía_x000a_(12)"/>
    <tableColumn id="14" xr3:uid="{00000000-0010-0000-0000-00000E000000}" name="Total entregas a cuenta_x000a_(13)=(10)+(11)+(12)" dataDxfId="0"/>
  </tableColumns>
  <tableStyleInfo name="Estilo de tabla 1" showFirstColumn="0" showLastColumn="0" showRowStripes="1" showColumnStripes="0"/>
  <extLst>
    <ext xmlns:x14="http://schemas.microsoft.com/office/spreadsheetml/2009/9/main" uri="{504A1905-F514-4f6f-8877-14C23A59335A}">
      <x14:table altTextSummary="Entrega cuenta de los recursos del sistema de financiación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showGridLines="0" tabSelected="1" zoomScale="60" zoomScaleNormal="60" workbookViewId="0"/>
  </sheetViews>
  <sheetFormatPr baseColWidth="10" defaultColWidth="0" defaultRowHeight="13.8" zeroHeight="1" x14ac:dyDescent="0.25"/>
  <cols>
    <col min="1" max="1" width="20.5546875" style="1" customWidth="1"/>
    <col min="2" max="10" width="12.6640625" style="1" customWidth="1"/>
    <col min="11" max="14" width="15.6640625" style="1" customWidth="1"/>
    <col min="15" max="15" width="5.44140625" style="1" customWidth="1"/>
    <col min="16" max="16384" width="0" style="1" hidden="1"/>
  </cols>
  <sheetData>
    <row r="1" spans="1:14" ht="52.5" customHeight="1" x14ac:dyDescent="0.25">
      <c r="A1" s="14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20.25" customHeight="1" x14ac:dyDescent="0.25">
      <c r="A2" s="5" t="s">
        <v>37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12" t="s">
        <v>35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53.25" customHeight="1" thickBot="1" x14ac:dyDescent="0.3">
      <c r="A4" s="7" t="s">
        <v>21</v>
      </c>
      <c r="B4" s="8" t="s">
        <v>22</v>
      </c>
      <c r="C4" s="8" t="s">
        <v>23</v>
      </c>
      <c r="D4" s="8" t="s">
        <v>24</v>
      </c>
      <c r="E4" s="8" t="s">
        <v>25</v>
      </c>
      <c r="F4" s="8" t="s">
        <v>26</v>
      </c>
      <c r="G4" s="8" t="s">
        <v>27</v>
      </c>
      <c r="H4" s="8" t="s">
        <v>28</v>
      </c>
      <c r="I4" s="8" t="s">
        <v>29</v>
      </c>
      <c r="J4" s="8" t="s">
        <v>30</v>
      </c>
      <c r="K4" s="8" t="s">
        <v>31</v>
      </c>
      <c r="L4" s="8" t="s">
        <v>32</v>
      </c>
      <c r="M4" s="8" t="s">
        <v>33</v>
      </c>
      <c r="N4" s="9" t="s">
        <v>34</v>
      </c>
    </row>
    <row r="5" spans="1:14" ht="18" customHeight="1" thickBot="1" x14ac:dyDescent="0.3">
      <c r="A5" s="15" t="s">
        <v>0</v>
      </c>
      <c r="B5" s="11">
        <v>17502.76341</v>
      </c>
      <c r="C5" s="11">
        <v>10219.088760000001</v>
      </c>
      <c r="D5" s="11">
        <v>93.576530000000005</v>
      </c>
      <c r="E5" s="11">
        <v>2.8742800000000002</v>
      </c>
      <c r="F5" s="11">
        <v>35.398199999999996</v>
      </c>
      <c r="G5" s="11">
        <v>1025.9526499999999</v>
      </c>
      <c r="H5" s="11">
        <v>1600.1319599999999</v>
      </c>
      <c r="I5" s="11">
        <v>319.07274999999998</v>
      </c>
      <c r="J5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3077.0063699999996</v>
      </c>
      <c r="K5" s="20">
        <f>Tabla1[[#This Row],[Tarifa autonómica del IRPF
(1)]]+Tabla1[[#This Row],[Impuesto sobre el Valor Añadido
(2)]]+Tabla1[[#This Row],[Total II.EE.
(9)=(3)+…+(8)]]</f>
        <v>30798.858539999997</v>
      </c>
      <c r="L5" s="20">
        <v>1364.3673700000002</v>
      </c>
      <c r="M5" s="20">
        <v>-1935.87988423</v>
      </c>
      <c r="N5" s="21">
        <f>Tabla1[[#This Row],[Total entregas a cta. impuestos cedidos
(10)=(1)+(2)+(9)]]+Tabla1[[#This Row],[Entregas a cuenta Fondo de Suficiencia Global
(11)]]+Tabla1[[#This Row],[Entregas a cuenta Fondo de Garantía
(12)]]</f>
        <v>30227.346025769999</v>
      </c>
    </row>
    <row r="6" spans="1:14" ht="18" customHeight="1" thickBot="1" x14ac:dyDescent="0.3">
      <c r="A6" s="16" t="s">
        <v>1</v>
      </c>
      <c r="B6" s="11">
        <v>3844.86951</v>
      </c>
      <c r="C6" s="11">
        <v>2983.79954</v>
      </c>
      <c r="D6" s="11">
        <v>29.398589999999999</v>
      </c>
      <c r="E6" s="11">
        <v>0.92113999999999996</v>
      </c>
      <c r="F6" s="11">
        <v>12.501860000000001</v>
      </c>
      <c r="G6" s="11">
        <v>247.82435999999998</v>
      </c>
      <c r="H6" s="11">
        <v>562.13172999999995</v>
      </c>
      <c r="I6" s="11">
        <v>92.875059999999991</v>
      </c>
      <c r="J6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945.65273999999988</v>
      </c>
      <c r="K6" s="26">
        <f>Tabla1[[#This Row],[Tarifa autonómica del IRPF
(1)]]+Tabla1[[#This Row],[Impuesto sobre el Valor Añadido
(2)]]+Tabla1[[#This Row],[Total II.EE.
(9)=(3)+…+(8)]]</f>
        <v>7774.32179</v>
      </c>
      <c r="L6" s="26">
        <v>929.20812999999998</v>
      </c>
      <c r="M6" s="26">
        <v>2205.7620711699997</v>
      </c>
      <c r="N6" s="22">
        <f>Tabla1[[#This Row],[Total entregas a cta. impuestos cedidos
(10)=(1)+(2)+(9)]]+Tabla1[[#This Row],[Entregas a cuenta Fondo de Suficiencia Global
(11)]]+Tabla1[[#This Row],[Entregas a cuenta Fondo de Garantía
(12)]]</f>
        <v>10909.291991170001</v>
      </c>
    </row>
    <row r="7" spans="1:14" ht="18" customHeight="1" thickBot="1" x14ac:dyDescent="0.3">
      <c r="A7" s="16" t="s">
        <v>2</v>
      </c>
      <c r="B7" s="11">
        <v>9706.7079300000005</v>
      </c>
      <c r="C7" s="11">
        <v>8916.309150000001</v>
      </c>
      <c r="D7" s="11">
        <v>97.43647</v>
      </c>
      <c r="E7" s="11">
        <v>2.4089899999999997</v>
      </c>
      <c r="F7" s="11">
        <v>40.001480000000001</v>
      </c>
      <c r="G7" s="11">
        <v>806.16791000000001</v>
      </c>
      <c r="H7" s="11">
        <v>1535.2782099999999</v>
      </c>
      <c r="I7" s="11">
        <v>273.06324999999998</v>
      </c>
      <c r="J7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2754.3563100000001</v>
      </c>
      <c r="K7" s="26">
        <f>Tabla1[[#This Row],[Tarifa autonómica del IRPF
(1)]]+Tabla1[[#This Row],[Impuesto sobre el Valor Añadido
(2)]]+Tabla1[[#This Row],[Total II.EE.
(9)=(3)+…+(8)]]</f>
        <v>21377.373390000001</v>
      </c>
      <c r="L7" s="26">
        <v>752.66046999999992</v>
      </c>
      <c r="M7" s="26">
        <v>7212.7600111900001</v>
      </c>
      <c r="N7" s="22">
        <f>Tabla1[[#This Row],[Total entregas a cta. impuestos cedidos
(10)=(1)+(2)+(9)]]+Tabla1[[#This Row],[Entregas a cuenta Fondo de Suficiencia Global
(11)]]+Tabla1[[#This Row],[Entregas a cuenta Fondo de Garantía
(12)]]</f>
        <v>29342.793871189999</v>
      </c>
    </row>
    <row r="8" spans="1:14" ht="18" customHeight="1" thickBot="1" x14ac:dyDescent="0.3">
      <c r="A8" s="16" t="s">
        <v>3</v>
      </c>
      <c r="B8" s="11">
        <v>1655.5798200000002</v>
      </c>
      <c r="C8" s="11">
        <v>1135.0210400000001</v>
      </c>
      <c r="D8" s="11">
        <v>13.113040000000002</v>
      </c>
      <c r="E8" s="11">
        <v>0.39788999999999997</v>
      </c>
      <c r="F8" s="11">
        <v>5.1105299999999998</v>
      </c>
      <c r="G8" s="11">
        <v>103.62341000000001</v>
      </c>
      <c r="H8" s="11">
        <v>177.62342999999998</v>
      </c>
      <c r="I8" s="11">
        <v>60.739040000000003</v>
      </c>
      <c r="J8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360.60733999999997</v>
      </c>
      <c r="K8" s="26">
        <f>Tabla1[[#This Row],[Tarifa autonómica del IRPF
(1)]]+Tabla1[[#This Row],[Impuesto sobre el Valor Añadido
(2)]]+Tabla1[[#This Row],[Total II.EE.
(9)=(3)+…+(8)]]</f>
        <v>3151.2082000000005</v>
      </c>
      <c r="L8" s="26">
        <v>288.69125000000003</v>
      </c>
      <c r="M8" s="26">
        <v>538.83421002</v>
      </c>
      <c r="N8" s="22">
        <f>Tabla1[[#This Row],[Total entregas a cta. impuestos cedidos
(10)=(1)+(2)+(9)]]+Tabla1[[#This Row],[Entregas a cuenta Fondo de Suficiencia Global
(11)]]+Tabla1[[#This Row],[Entregas a cuenta Fondo de Garantía
(12)]]</f>
        <v>3978.7336600200006</v>
      </c>
    </row>
    <row r="9" spans="1:14" ht="18" customHeight="1" thickBot="1" x14ac:dyDescent="0.3">
      <c r="A9" s="16" t="s">
        <v>4</v>
      </c>
      <c r="B9" s="11">
        <v>863.39985000000001</v>
      </c>
      <c r="C9" s="11">
        <v>683.45839999999998</v>
      </c>
      <c r="D9" s="11">
        <v>6.1425000000000001</v>
      </c>
      <c r="E9" s="11">
        <v>0.19053999999999999</v>
      </c>
      <c r="F9" s="11">
        <v>2.6631199999999997</v>
      </c>
      <c r="G9" s="11">
        <v>61.691420000000001</v>
      </c>
      <c r="H9" s="11">
        <v>130.46916000000002</v>
      </c>
      <c r="I9" s="11">
        <v>25.19875</v>
      </c>
      <c r="J9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226.35549</v>
      </c>
      <c r="K9" s="26">
        <f>Tabla1[[#This Row],[Tarifa autonómica del IRPF
(1)]]+Tabla1[[#This Row],[Impuesto sobre el Valor Añadido
(2)]]+Tabla1[[#This Row],[Total II.EE.
(9)=(3)+…+(8)]]</f>
        <v>1773.2137399999999</v>
      </c>
      <c r="L9" s="26">
        <v>770.96521999999993</v>
      </c>
      <c r="M9" s="26">
        <v>140.82717160999999</v>
      </c>
      <c r="N9" s="22">
        <f>Tabla1[[#This Row],[Total entregas a cta. impuestos cedidos
(10)=(1)+(2)+(9)]]+Tabla1[[#This Row],[Entregas a cuenta Fondo de Suficiencia Global
(11)]]+Tabla1[[#This Row],[Entregas a cuenta Fondo de Garantía
(12)]]</f>
        <v>2685.0061316099996</v>
      </c>
    </row>
    <row r="10" spans="1:14" ht="18" customHeight="1" thickBot="1" x14ac:dyDescent="0.3">
      <c r="A10" s="16" t="s">
        <v>5</v>
      </c>
      <c r="B10" s="11">
        <v>472.96492000000001</v>
      </c>
      <c r="C10" s="11">
        <v>364.14065999999997</v>
      </c>
      <c r="D10" s="11">
        <v>3.3468499999999999</v>
      </c>
      <c r="E10" s="11">
        <v>7.9569999999999988E-2</v>
      </c>
      <c r="F10" s="11">
        <v>1.5277000000000001</v>
      </c>
      <c r="G10" s="11">
        <v>32.485259999999997</v>
      </c>
      <c r="H10" s="11">
        <v>65.847669999999994</v>
      </c>
      <c r="I10" s="11">
        <v>10.8286</v>
      </c>
      <c r="J10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114.11564999999999</v>
      </c>
      <c r="K10" s="26">
        <f>Tabla1[[#This Row],[Tarifa autonómica del IRPF
(1)]]+Tabla1[[#This Row],[Impuesto sobre el Valor Añadido
(2)]]+Tabla1[[#This Row],[Total II.EE.
(9)=(3)+…+(8)]]</f>
        <v>951.22122999999988</v>
      </c>
      <c r="L10" s="26">
        <v>333.47904</v>
      </c>
      <c r="M10" s="26">
        <v>161.57353395000001</v>
      </c>
      <c r="N10" s="22">
        <f>Tabla1[[#This Row],[Total entregas a cta. impuestos cedidos
(10)=(1)+(2)+(9)]]+Tabla1[[#This Row],[Entregas a cuenta Fondo de Suficiencia Global
(11)]]+Tabla1[[#This Row],[Entregas a cuenta Fondo de Garantía
(12)]]</f>
        <v>1446.2738039499998</v>
      </c>
    </row>
    <row r="11" spans="1:14" ht="18" customHeight="1" thickBot="1" x14ac:dyDescent="0.3">
      <c r="A11" s="16" t="s">
        <v>6</v>
      </c>
      <c r="B11" s="11">
        <v>1719.9943700000001</v>
      </c>
      <c r="C11" s="11">
        <v>1554.0721899999999</v>
      </c>
      <c r="D11" s="11">
        <v>13.94206</v>
      </c>
      <c r="E11" s="11">
        <v>0.42845</v>
      </c>
      <c r="F11" s="11">
        <v>7.31297</v>
      </c>
      <c r="G11" s="11">
        <v>158.80714</v>
      </c>
      <c r="H11" s="11">
        <v>375.73</v>
      </c>
      <c r="I11" s="11">
        <v>63.767269999999996</v>
      </c>
      <c r="J11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619.98789000000011</v>
      </c>
      <c r="K11" s="26">
        <f>Tabla1[[#This Row],[Tarifa autonómica del IRPF
(1)]]+Tabla1[[#This Row],[Impuesto sobre el Valor Añadido
(2)]]+Tabla1[[#This Row],[Total II.EE.
(9)=(3)+…+(8)]]</f>
        <v>3894.0544500000005</v>
      </c>
      <c r="L11" s="26">
        <v>-323.89519999999999</v>
      </c>
      <c r="M11" s="26">
        <v>1332.3881613799999</v>
      </c>
      <c r="N11" s="22">
        <f>Tabla1[[#This Row],[Total entregas a cta. impuestos cedidos
(10)=(1)+(2)+(9)]]+Tabla1[[#This Row],[Entregas a cuenta Fondo de Suficiencia Global
(11)]]+Tabla1[[#This Row],[Entregas a cuenta Fondo de Garantía
(12)]]</f>
        <v>4902.547411380001</v>
      </c>
    </row>
    <row r="12" spans="1:14" ht="18" customHeight="1" thickBot="1" x14ac:dyDescent="0.3">
      <c r="A12" s="16" t="s">
        <v>18</v>
      </c>
      <c r="B12" s="11">
        <v>7164.7467400000005</v>
      </c>
      <c r="C12" s="11">
        <v>5891.9651299999996</v>
      </c>
      <c r="D12" s="11">
        <v>54.619680000000002</v>
      </c>
      <c r="E12" s="11">
        <v>1.64394</v>
      </c>
      <c r="F12" s="11">
        <v>23.73752</v>
      </c>
      <c r="G12" s="11">
        <v>579.22231000000011</v>
      </c>
      <c r="H12" s="11">
        <v>941.46956999999998</v>
      </c>
      <c r="I12" s="11">
        <v>188.28238000000002</v>
      </c>
      <c r="J12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1788.9754000000003</v>
      </c>
      <c r="K12" s="26">
        <f>Tabla1[[#This Row],[Tarifa autonómica del IRPF
(1)]]+Tabla1[[#This Row],[Impuesto sobre el Valor Añadido
(2)]]+Tabla1[[#This Row],[Total II.EE.
(9)=(3)+…+(8)]]</f>
        <v>14845.687269999999</v>
      </c>
      <c r="L12" s="26">
        <v>-2301.4296099999997</v>
      </c>
      <c r="M12" s="26">
        <v>2448.85666679</v>
      </c>
      <c r="N12" s="22">
        <f>Tabla1[[#This Row],[Total entregas a cta. impuestos cedidos
(10)=(1)+(2)+(9)]]+Tabla1[[#This Row],[Entregas a cuenta Fondo de Suficiencia Global
(11)]]+Tabla1[[#This Row],[Entregas a cuenta Fondo de Garantía
(12)]]</f>
        <v>14993.114326789999</v>
      </c>
    </row>
    <row r="13" spans="1:14" ht="18" customHeight="1" thickBot="1" x14ac:dyDescent="0.3">
      <c r="A13" s="16" t="s">
        <v>7</v>
      </c>
      <c r="B13" s="11">
        <v>2304.7887000000001</v>
      </c>
      <c r="C13" s="11">
        <v>1610.058</v>
      </c>
      <c r="D13" s="11">
        <v>15.938930000000001</v>
      </c>
      <c r="E13" s="11">
        <v>0.42581999999999998</v>
      </c>
      <c r="F13" s="11">
        <v>6.5224599999999997</v>
      </c>
      <c r="G13" s="11">
        <v>144.27560999999997</v>
      </c>
      <c r="H13" s="11">
        <v>350.27674999999999</v>
      </c>
      <c r="I13" s="11">
        <v>70.37178999999999</v>
      </c>
      <c r="J13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587.81136000000004</v>
      </c>
      <c r="K13" s="26">
        <f>Tabla1[[#This Row],[Tarifa autonómica del IRPF
(1)]]+Tabla1[[#This Row],[Impuesto sobre el Valor Añadido
(2)]]+Tabla1[[#This Row],[Total II.EE.
(9)=(3)+…+(8)]]</f>
        <v>4502.6580599999998</v>
      </c>
      <c r="L13" s="26">
        <v>429.99286000000001</v>
      </c>
      <c r="M13" s="26">
        <v>385.16939148</v>
      </c>
      <c r="N13" s="22">
        <f>Tabla1[[#This Row],[Total entregas a cta. impuestos cedidos
(10)=(1)+(2)+(9)]]+Tabla1[[#This Row],[Entregas a cuenta Fondo de Suficiencia Global
(11)]]+Tabla1[[#This Row],[Entregas a cuenta Fondo de Garantía
(12)]]</f>
        <v>5317.8203114799999</v>
      </c>
    </row>
    <row r="14" spans="1:14" ht="18" customHeight="1" thickBot="1" x14ac:dyDescent="0.3">
      <c r="A14" s="16" t="s">
        <v>8</v>
      </c>
      <c r="B14" s="11">
        <v>2383.0353100000002</v>
      </c>
      <c r="C14" s="11">
        <v>2017.8341</v>
      </c>
      <c r="D14" s="11">
        <v>18.733750000000001</v>
      </c>
      <c r="E14" s="11">
        <v>0.41436000000000001</v>
      </c>
      <c r="F14" s="11">
        <v>8.5031400000000001</v>
      </c>
      <c r="G14" s="11">
        <v>215.76638</v>
      </c>
      <c r="H14" s="11">
        <v>544.30806000000007</v>
      </c>
      <c r="I14" s="11">
        <v>81.910970000000006</v>
      </c>
      <c r="J14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869.63666000000012</v>
      </c>
      <c r="K14" s="26">
        <f>Tabla1[[#This Row],[Tarifa autonómica del IRPF
(1)]]+Tabla1[[#This Row],[Impuesto sobre el Valor Añadido
(2)]]+Tabla1[[#This Row],[Total II.EE.
(9)=(3)+…+(8)]]</f>
        <v>5270.5060700000004</v>
      </c>
      <c r="L14" s="26">
        <v>114.87212</v>
      </c>
      <c r="M14" s="26">
        <v>2091.8363773699998</v>
      </c>
      <c r="N14" s="22">
        <f>Tabla1[[#This Row],[Total entregas a cta. impuestos cedidos
(10)=(1)+(2)+(9)]]+Tabla1[[#This Row],[Entregas a cuenta Fondo de Suficiencia Global
(11)]]+Tabla1[[#This Row],[Entregas a cuenta Fondo de Garantía
(12)]]</f>
        <v>7477.2145673699997</v>
      </c>
    </row>
    <row r="15" spans="1:14" ht="18" customHeight="1" thickBot="1" x14ac:dyDescent="0.3">
      <c r="A15" s="16" t="s">
        <v>9</v>
      </c>
      <c r="B15" s="11">
        <v>2506.9282499999999</v>
      </c>
      <c r="C15" s="11">
        <v>0</v>
      </c>
      <c r="D15" s="11">
        <v>18.952180000000002</v>
      </c>
      <c r="E15" s="11">
        <v>0.55027999999999999</v>
      </c>
      <c r="F15" s="11">
        <v>9.4632199999999997</v>
      </c>
      <c r="G15" s="11">
        <v>0</v>
      </c>
      <c r="H15" s="11">
        <v>0</v>
      </c>
      <c r="I15" s="11">
        <v>65.366929999999996</v>
      </c>
      <c r="J15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94.332610000000003</v>
      </c>
      <c r="K15" s="26">
        <f>Tabla1[[#This Row],[Tarifa autonómica del IRPF
(1)]]+Tabla1[[#This Row],[Impuesto sobre el Valor Añadido
(2)]]+Tabla1[[#This Row],[Total II.EE.
(9)=(3)+…+(8)]]</f>
        <v>2601.2608599999999</v>
      </c>
      <c r="L15" s="26">
        <v>109.75585000000001</v>
      </c>
      <c r="M15" s="26">
        <v>4386.8890828399999</v>
      </c>
      <c r="N15" s="22">
        <f>Tabla1[[#This Row],[Total entregas a cta. impuestos cedidos
(10)=(1)+(2)+(9)]]+Tabla1[[#This Row],[Entregas a cuenta Fondo de Suficiencia Global
(11)]]+Tabla1[[#This Row],[Entregas a cuenta Fondo de Garantía
(12)]]</f>
        <v>7097.9057928399998</v>
      </c>
    </row>
    <row r="16" spans="1:14" ht="18" customHeight="1" thickBot="1" x14ac:dyDescent="0.3">
      <c r="A16" s="16" t="s">
        <v>10</v>
      </c>
      <c r="B16" s="11">
        <v>1028.5844200000001</v>
      </c>
      <c r="C16" s="11">
        <v>1006.0420799999999</v>
      </c>
      <c r="D16" s="11">
        <v>9.5531299999999995</v>
      </c>
      <c r="E16" s="11">
        <v>0.23444000000000001</v>
      </c>
      <c r="F16" s="11">
        <v>4.8640600000000003</v>
      </c>
      <c r="G16" s="11">
        <v>109.77864</v>
      </c>
      <c r="H16" s="11">
        <v>276.08418999999998</v>
      </c>
      <c r="I16" s="11">
        <v>33.924050000000001</v>
      </c>
      <c r="J16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434.43851000000001</v>
      </c>
      <c r="K16" s="26">
        <f>Tabla1[[#This Row],[Tarifa autonómica del IRPF
(1)]]+Tabla1[[#This Row],[Impuesto sobre el Valor Añadido
(2)]]+Tabla1[[#This Row],[Total II.EE.
(9)=(3)+…+(8)]]</f>
        <v>2469.0650100000003</v>
      </c>
      <c r="L16" s="26">
        <v>697.30482999999992</v>
      </c>
      <c r="M16" s="26">
        <v>1303.2505954799999</v>
      </c>
      <c r="N16" s="22">
        <f>Tabla1[[#This Row],[Total entregas a cta. impuestos cedidos
(10)=(1)+(2)+(9)]]+Tabla1[[#This Row],[Entregas a cuenta Fondo de Suficiencia Global
(11)]]+Tabla1[[#This Row],[Entregas a cuenta Fondo de Garantía
(12)]]</f>
        <v>4469.6204354800002</v>
      </c>
    </row>
    <row r="17" spans="1:14" ht="18" customHeight="1" thickBot="1" x14ac:dyDescent="0.3">
      <c r="A17" s="16" t="s">
        <v>11</v>
      </c>
      <c r="B17" s="11">
        <v>2269.3090999999999</v>
      </c>
      <c r="C17" s="11">
        <v>1847.8843899999999</v>
      </c>
      <c r="D17" s="11">
        <v>13.215959999999999</v>
      </c>
      <c r="E17" s="11">
        <v>0.47289999999999999</v>
      </c>
      <c r="F17" s="11">
        <v>6.0431099999999995</v>
      </c>
      <c r="G17" s="11">
        <v>168.93444</v>
      </c>
      <c r="H17" s="11">
        <v>239.37563</v>
      </c>
      <c r="I17" s="11">
        <v>44.652509999999999</v>
      </c>
      <c r="J17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472.69454999999999</v>
      </c>
      <c r="K17" s="26">
        <f>Tabla1[[#This Row],[Tarifa autonómica del IRPF
(1)]]+Tabla1[[#This Row],[Impuesto sobre el Valor Añadido
(2)]]+Tabla1[[#This Row],[Total II.EE.
(9)=(3)+…+(8)]]</f>
        <v>4589.8880399999998</v>
      </c>
      <c r="L17" s="26">
        <v>-1107.14969</v>
      </c>
      <c r="M17" s="26">
        <v>-313.63440149000002</v>
      </c>
      <c r="N17" s="22">
        <f>Tabla1[[#This Row],[Total entregas a cta. impuestos cedidos
(10)=(1)+(2)+(9)]]+Tabla1[[#This Row],[Entregas a cuenta Fondo de Suficiencia Global
(11)]]+Tabla1[[#This Row],[Entregas a cuenta Fondo de Garantía
(12)]]</f>
        <v>3169.1039485099996</v>
      </c>
    </row>
    <row r="18" spans="1:14" ht="18" customHeight="1" thickBot="1" x14ac:dyDescent="0.3">
      <c r="A18" s="16" t="s">
        <v>19</v>
      </c>
      <c r="B18" s="11">
        <v>17612.279699999999</v>
      </c>
      <c r="C18" s="11">
        <v>10928.973810000001</v>
      </c>
      <c r="D18" s="11">
        <v>76.880110000000002</v>
      </c>
      <c r="E18" s="11">
        <v>2.3991700000000002</v>
      </c>
      <c r="F18" s="11">
        <v>32.919820000000001</v>
      </c>
      <c r="G18" s="11">
        <v>545.19273999999996</v>
      </c>
      <c r="H18" s="11">
        <v>914.32623000000001</v>
      </c>
      <c r="I18" s="11">
        <v>192.78454000000002</v>
      </c>
      <c r="J18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1764.50261</v>
      </c>
      <c r="K18" s="26">
        <f>Tabla1[[#This Row],[Tarifa autonómica del IRPF
(1)]]+Tabla1[[#This Row],[Impuesto sobre el Valor Añadido
(2)]]+Tabla1[[#This Row],[Total II.EE.
(9)=(3)+…+(8)]]</f>
        <v>30305.756120000002</v>
      </c>
      <c r="L18" s="26">
        <v>-1216.0375200000001</v>
      </c>
      <c r="M18" s="26">
        <v>-7028.4510874400003</v>
      </c>
      <c r="N18" s="22">
        <f>Tabla1[[#This Row],[Total entregas a cta. impuestos cedidos
(10)=(1)+(2)+(9)]]+Tabla1[[#This Row],[Entregas a cuenta Fondo de Suficiencia Global
(11)]]+Tabla1[[#This Row],[Entregas a cuenta Fondo de Garantía
(12)]]</f>
        <v>22061.26751256</v>
      </c>
    </row>
    <row r="19" spans="1:14" ht="18" customHeight="1" thickBot="1" x14ac:dyDescent="0.3">
      <c r="A19" s="16" t="s">
        <v>12</v>
      </c>
      <c r="B19" s="11">
        <v>3462.7848899999999</v>
      </c>
      <c r="C19" s="11">
        <v>2764.2027499999999</v>
      </c>
      <c r="D19" s="11">
        <v>32.500219999999999</v>
      </c>
      <c r="E19" s="11">
        <v>0.76822999999999997</v>
      </c>
      <c r="F19" s="11">
        <v>12.033610000000001</v>
      </c>
      <c r="G19" s="11">
        <v>239.48173</v>
      </c>
      <c r="H19" s="11">
        <v>721.61140999999998</v>
      </c>
      <c r="I19" s="11">
        <v>93.268990000000002</v>
      </c>
      <c r="J19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1099.66419</v>
      </c>
      <c r="K19" s="26">
        <f>Tabla1[[#This Row],[Tarifa autonómica del IRPF
(1)]]+Tabla1[[#This Row],[Impuesto sobre el Valor Añadido
(2)]]+Tabla1[[#This Row],[Total II.EE.
(9)=(3)+…+(8)]]</f>
        <v>7326.6518299999989</v>
      </c>
      <c r="L19" s="26">
        <v>671.27458000000001</v>
      </c>
      <c r="M19" s="26">
        <v>1554.3190998800001</v>
      </c>
      <c r="N19" s="31">
        <f>Tabla1[[#This Row],[Total entregas a cta. impuestos cedidos
(10)=(1)+(2)+(9)]]+Tabla1[[#This Row],[Entregas a cuenta Fondo de Suficiencia Global
(11)]]+Tabla1[[#This Row],[Entregas a cuenta Fondo de Garantía
(12)]]</f>
        <v>9552.2455098799983</v>
      </c>
    </row>
    <row r="20" spans="1:14" ht="18" customHeight="1" thickBot="1" x14ac:dyDescent="0.3">
      <c r="A20" s="6" t="s">
        <v>13</v>
      </c>
      <c r="B20" s="10">
        <f>SUBTOTAL(109,B5:B19)</f>
        <v>74498.736919999981</v>
      </c>
      <c r="C20" s="10">
        <f t="shared" ref="C20:J20" si="0">SUBTOTAL(109,C5:C19)</f>
        <v>51922.85</v>
      </c>
      <c r="D20" s="10">
        <f t="shared" si="0"/>
        <v>497.35000000000008</v>
      </c>
      <c r="E20" s="10">
        <f t="shared" si="0"/>
        <v>14.21</v>
      </c>
      <c r="F20" s="10">
        <f t="shared" si="0"/>
        <v>208.6028</v>
      </c>
      <c r="G20" s="10">
        <f t="shared" si="0"/>
        <v>4439.2040000000006</v>
      </c>
      <c r="H20" s="10">
        <f t="shared" si="0"/>
        <v>8434.6640000000007</v>
      </c>
      <c r="I20" s="10">
        <f t="shared" si="0"/>
        <v>1616.10688</v>
      </c>
      <c r="J20" s="10">
        <f t="shared" si="0"/>
        <v>15210.137679999998</v>
      </c>
      <c r="K20" s="27">
        <f t="shared" ref="K20" si="1">SUBTOTAL(109,K5:K19)</f>
        <v>141631.72459999999</v>
      </c>
      <c r="L20" s="28">
        <f t="shared" ref="L20" si="2">SUBTOTAL(109,L5:L19)</f>
        <v>1514.0597000000002</v>
      </c>
      <c r="M20" s="28">
        <f t="shared" ref="M20" si="3">SUBTOTAL(109,M5:M19)</f>
        <v>14484.501000000002</v>
      </c>
      <c r="N20" s="23">
        <f t="shared" ref="N20" si="4">SUBTOTAL(109,N5:N19)</f>
        <v>157630.28529999999</v>
      </c>
    </row>
    <row r="21" spans="1:14" ht="18" customHeight="1" thickBot="1" x14ac:dyDescent="0.3">
      <c r="A21" s="17" t="s">
        <v>14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0</v>
      </c>
      <c r="K21" s="25">
        <f>Tabla1[[#This Row],[Tarifa autonómica del IRPF
(1)]]+Tabla1[[#This Row],[Impuesto sobre el Valor Añadido
(2)]]+Tabla1[[#This Row],[Total II.EE.
(9)=(3)+…+(8)]]</f>
        <v>0</v>
      </c>
      <c r="L21" s="25">
        <v>44.685679999999998</v>
      </c>
      <c r="M21" s="25">
        <v>0</v>
      </c>
      <c r="N21" s="21">
        <f>Tabla1[[#This Row],[Total entregas a cta. impuestos cedidos
(10)=(1)+(2)+(9)]]+Tabla1[[#This Row],[Entregas a cuenta Fondo de Suficiencia Global
(11)]]+Tabla1[[#This Row],[Entregas a cuenta Fondo de Garantía
(12)]]</f>
        <v>44.685679999999998</v>
      </c>
    </row>
    <row r="22" spans="1:14" ht="18" customHeight="1" thickBot="1" x14ac:dyDescent="0.3">
      <c r="A22" s="16" t="s">
        <v>15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f>Tabla1[[#This Row],[Sobre Alcohol y Bebidas Derivadas
(3)]]+Tabla1[[#This Row],[Sobre Productos Intermedios
(4)]]+Tabla1[[#This Row],[Sobre la Cerveza
(5)]]+Tabla1[[#This Row],[Sobre las Labores del Tabaco
(6)]]+Tabla1[[#This Row],[Sobre Hidrocarburos
(7)]]+Tabla1[[#This Row],[Sobre la Electricidad
(8)]]</f>
        <v>0</v>
      </c>
      <c r="K22" s="25">
        <f>Tabla1[[#This Row],[Tarifa autonómica del IRPF
(1)]]+Tabla1[[#This Row],[Impuesto sobre el Valor Añadido
(2)]]+Tabla1[[#This Row],[Total II.EE.
(9)=(3)+…+(8)]]</f>
        <v>0</v>
      </c>
      <c r="L22" s="25">
        <v>55.806620000000002</v>
      </c>
      <c r="M22" s="25">
        <v>0</v>
      </c>
      <c r="N22" s="22">
        <f>Tabla1[[#This Row],[Total entregas a cta. impuestos cedidos
(10)=(1)+(2)+(9)]]+Tabla1[[#This Row],[Entregas a cuenta Fondo de Suficiencia Global
(11)]]+Tabla1[[#This Row],[Entregas a cuenta Fondo de Garantía
(12)]]</f>
        <v>55.806620000000002</v>
      </c>
    </row>
    <row r="23" spans="1:14" ht="18" customHeight="1" thickBot="1" x14ac:dyDescent="0.3">
      <c r="A23" s="18" t="s">
        <v>16</v>
      </c>
      <c r="B23" s="19">
        <f>B21+B22</f>
        <v>0</v>
      </c>
      <c r="C23" s="19">
        <f t="shared" ref="C23:K23" si="5">C21+C22</f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29">
        <f t="shared" ref="L23" si="6">L21+L22</f>
        <v>100.4923</v>
      </c>
      <c r="M23" s="29">
        <f t="shared" ref="M23" si="7">M21+M22</f>
        <v>0</v>
      </c>
      <c r="N23" s="30">
        <f t="shared" ref="N23" si="8">N21+N22</f>
        <v>100.4923</v>
      </c>
    </row>
    <row r="24" spans="1:14" ht="18" customHeight="1" x14ac:dyDescent="0.25">
      <c r="A24" s="6" t="s">
        <v>20</v>
      </c>
      <c r="B24" s="10">
        <f>B20+B23</f>
        <v>74498.736919999981</v>
      </c>
      <c r="C24" s="10">
        <f t="shared" ref="C24:N24" si="9">C20+C23</f>
        <v>51922.85</v>
      </c>
      <c r="D24" s="10">
        <f t="shared" si="9"/>
        <v>497.35000000000008</v>
      </c>
      <c r="E24" s="10">
        <f t="shared" si="9"/>
        <v>14.21</v>
      </c>
      <c r="F24" s="10">
        <f t="shared" si="9"/>
        <v>208.6028</v>
      </c>
      <c r="G24" s="10">
        <f t="shared" si="9"/>
        <v>4439.2040000000006</v>
      </c>
      <c r="H24" s="10">
        <f t="shared" si="9"/>
        <v>8434.6640000000007</v>
      </c>
      <c r="I24" s="10">
        <f t="shared" si="9"/>
        <v>1616.10688</v>
      </c>
      <c r="J24" s="10">
        <f t="shared" si="9"/>
        <v>15210.137679999998</v>
      </c>
      <c r="K24" s="10">
        <f t="shared" si="9"/>
        <v>141631.72459999999</v>
      </c>
      <c r="L24" s="10">
        <f t="shared" si="9"/>
        <v>1614.5520000000001</v>
      </c>
      <c r="M24" s="10">
        <f t="shared" si="9"/>
        <v>14484.501000000002</v>
      </c>
      <c r="N24" s="10">
        <f t="shared" si="9"/>
        <v>157730.7776</v>
      </c>
    </row>
    <row r="25" spans="1:14" x14ac:dyDescent="0.25">
      <c r="A25" s="24" t="s">
        <v>36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3"/>
      <c r="M25" s="3"/>
      <c r="N25" s="3"/>
    </row>
    <row r="26" spans="1:14" x14ac:dyDescent="0.25"/>
  </sheetData>
  <printOptions horizontalCentered="1" verticalCentered="1"/>
  <pageMargins left="0.59055118110236227" right="0.59055118110236227" top="0.39370078740157483" bottom="0.51181102362204722" header="0" footer="0"/>
  <pageSetup paperSize="9" scale="67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123</Value>
      <Value>46</Value>
      <Value>110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Autor xmlns="25d85ab0-3809-4eca-a8fb-a26131ff49e9">SGFAL</MinhacAutor>
    <MinhacFechaInfo xmlns="25d85ab0-3809-4eca-a8fb-a26131ff49e9">2026-06-22T22:00:00+00:00</MinhacFechaInfo>
    <MinhacCategoriasGeneral xmlns="25d85ab0-3809-4eca-a8fb-a26131ff49e9">
      <Value>177</Value>
      <Value>22</Value>
      <Value>186</Value>
      <Value>209</Value>
    </MinhacCategoriasGeneral>
  </documentManagement>
</p:properties>
</file>

<file path=customXml/itemProps1.xml><?xml version="1.0" encoding="utf-8"?>
<ds:datastoreItem xmlns:ds="http://schemas.openxmlformats.org/officeDocument/2006/customXml" ds:itemID="{750EC6C2-7135-4C0D-8EDE-71828AC79B81}"/>
</file>

<file path=customXml/itemProps2.xml><?xml version="1.0" encoding="utf-8"?>
<ds:datastoreItem xmlns:ds="http://schemas.openxmlformats.org/officeDocument/2006/customXml" ds:itemID="{8FC47ECD-10C2-4208-9D1C-C87A2952B8E3}"/>
</file>

<file path=customXml/itemProps3.xml><?xml version="1.0" encoding="utf-8"?>
<ds:datastoreItem xmlns:ds="http://schemas.openxmlformats.org/officeDocument/2006/customXml" ds:itemID="{8AFEA594-56F8-4284-9BF2-667E294497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Entrega a Cuenta 2026</vt:lpstr>
      <vt:lpstr>'Entrega a Cuenta 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Financiación de CCAA. Entregas a cuenta.</dc:title>
  <dc:creator/>
  <cp:lastModifiedBy/>
  <dcterms:created xsi:type="dcterms:W3CDTF">2023-12-21T12:42:10Z</dcterms:created>
  <dcterms:modified xsi:type="dcterms:W3CDTF">2026-06-19T07:29:27Z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6" name="MinhacIdioma_Noticia_Prensa">
    <vt:lpwstr>Castellano</vt:lpwstr>
  </property>
</Properties>
</file>