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cuestag\Desktop\ficheros publicación\Hoy\"/>
    </mc:Choice>
  </mc:AlternateContent>
  <bookViews>
    <workbookView xWindow="0" yWindow="0" windowWidth="23040" windowHeight="7755" tabRatio="884"/>
  </bookViews>
  <sheets>
    <sheet name="3.2.2.1." sheetId="2" r:id="rId1"/>
    <sheet name="3.3.1." sheetId="3" r:id="rId2"/>
    <sheet name="3.3.2." sheetId="4" r:id="rId3"/>
    <sheet name="3.3.3." sheetId="5" r:id="rId4"/>
    <sheet name="3.3.4." sheetId="6" r:id="rId5"/>
    <sheet name="4.1.1" sheetId="47" r:id="rId6"/>
    <sheet name="4.1.2." sheetId="7" r:id="rId7"/>
    <sheet name="4.1.3." sheetId="8" r:id="rId8"/>
    <sheet name="4.1.4." sheetId="9" r:id="rId9"/>
    <sheet name="4.1.5." sheetId="10" r:id="rId10"/>
    <sheet name="4.1.6." sheetId="11" r:id="rId11"/>
    <sheet name="4.1.7." sheetId="12" r:id="rId12"/>
    <sheet name="4.1.8." sheetId="13" r:id="rId13"/>
    <sheet name="4.2.1" sheetId="49" r:id="rId14"/>
    <sheet name="4.2.2" sheetId="50" r:id="rId15"/>
    <sheet name="4.3.1." sheetId="14" r:id="rId16"/>
    <sheet name="4.3.2." sheetId="15" r:id="rId17"/>
    <sheet name="4.3.3." sheetId="16" r:id="rId18"/>
    <sheet name="4.3.4." sheetId="17" r:id="rId19"/>
    <sheet name="4.4.1." sheetId="19" r:id="rId20"/>
    <sheet name="4.4.2." sheetId="20" r:id="rId21"/>
    <sheet name="4.5.1." sheetId="22" r:id="rId22"/>
    <sheet name="4.6.1." sheetId="23" r:id="rId23"/>
    <sheet name="5.1.1." sheetId="24" r:id="rId24"/>
    <sheet name="5.2.1.1." sheetId="25" r:id="rId25"/>
    <sheet name="5.2.2.1." sheetId="26" r:id="rId26"/>
    <sheet name="5.2.3.1" sheetId="27" r:id="rId27"/>
    <sheet name="5.2.3.2." sheetId="28" r:id="rId28"/>
    <sheet name="5.3.1" sheetId="43" r:id="rId29"/>
    <sheet name="5.3.2" sheetId="48" r:id="rId30"/>
    <sheet name="5.3.3" sheetId="42" r:id="rId31"/>
    <sheet name="6.1.1." sheetId="29" r:id="rId32"/>
    <sheet name="6.3.1." sheetId="31" r:id="rId33"/>
    <sheet name="A.1" sheetId="36" r:id="rId34"/>
    <sheet name="A.2." sheetId="37" r:id="rId35"/>
    <sheet name="A.3" sheetId="38" r:id="rId36"/>
    <sheet name="ConvertirValores" sheetId="40" state="hidden" r:id="rId37"/>
  </sheets>
  <externalReferences>
    <externalReference r:id="rId38"/>
    <externalReference r:id="rId39"/>
    <externalReference r:id="rId40"/>
    <externalReference r:id="rId41"/>
  </externalReferences>
  <definedNames>
    <definedName name="\A" localSheetId="5">'[1]Cap. - 3'!#REF!</definedName>
    <definedName name="\A">'[2]Cap. - 3'!#REF!</definedName>
    <definedName name="\B" localSheetId="5">'[1]Cap. - 3'!#REF!</definedName>
    <definedName name="\B">'[2]Cap. - 3'!#REF!</definedName>
    <definedName name="\C" localSheetId="5">'[1]Cap. - 3'!#REF!</definedName>
    <definedName name="\C">'[2]Cap. - 3'!#REF!</definedName>
    <definedName name="\D" localSheetId="5">'[1]Cap- 1 '!#REF!</definedName>
    <definedName name="\D">'[2]Cap- 1 '!#REF!</definedName>
    <definedName name="\E" localSheetId="5">'[1]Cap- 1 '!#REF!</definedName>
    <definedName name="\E">'[2]Cap- 1 '!#REF!</definedName>
    <definedName name="\F" localSheetId="5">'[1]Cap- 1 '!#REF!</definedName>
    <definedName name="\F">'[2]Cap- 1 '!#REF!</definedName>
    <definedName name="\K" localSheetId="5">'[1]Cap- 1 '!#REF!</definedName>
    <definedName name="\K">'[2]Cap- 1 '!#REF!</definedName>
    <definedName name="\L" localSheetId="5">'[1]Cap- 1 '!#REF!</definedName>
    <definedName name="\L">'[2]Cap- 1 '!#REF!</definedName>
    <definedName name="\Z" localSheetId="5">'[1]Cap. - 3'!#REF!</definedName>
    <definedName name="\Z">'[2]Cap. - 3'!#REF!</definedName>
    <definedName name="_ftn1" localSheetId="32">'6.3.1.'!#REF!</definedName>
    <definedName name="_ftnref1" localSheetId="32">'6.3.1.'!#REF!</definedName>
    <definedName name="_PGE2011" localSheetId="5">#REF!</definedName>
    <definedName name="_PGE2011" localSheetId="20">#REF!</definedName>
    <definedName name="_PGE2011" localSheetId="34">#REF!</definedName>
    <definedName name="_PGE2011">#REF!</definedName>
    <definedName name="_Z" localSheetId="5">'[1]Cap. - 3'!#REF!</definedName>
    <definedName name="_Z">'[2]Cap. - 3'!#REF!</definedName>
    <definedName name="_xlnm.Extract" localSheetId="5">'[1]Cap- 1 '!#REF!</definedName>
    <definedName name="_xlnm.Extract">'[2]Cap- 1 '!#REF!</definedName>
    <definedName name="czv" localSheetId="5">[3]Indice!#REF!</definedName>
    <definedName name="czv">[4]Indice!#REF!</definedName>
    <definedName name="ñ" localSheetId="5">'[1]Cap- 1 '!#REF!</definedName>
    <definedName name="ñ">'[2]Cap- 1 '!#REF!</definedName>
    <definedName name="wrn.Diferencias." localSheetId="5" hidden="1">{"Dif tabajo",#N/A,FALSE,"C. mobiliario";"Difi mobiliario",#N/A,FALSE,"C. mobiliario"}</definedName>
    <definedName name="wrn.Diferencias." localSheetId="7" hidden="1">{"Dif tabajo",#N/A,FALSE,"C. mobiliario";"Difi mobiliario",#N/A,FALSE,"C. mobiliario"}</definedName>
    <definedName name="wrn.Diferencias." localSheetId="8" hidden="1">{"Dif tabajo",#N/A,FALSE,"C. mobiliario";"Difi mobiliario",#N/A,FALSE,"C. mobiliario"}</definedName>
    <definedName name="wrn.Diferencias." localSheetId="9" hidden="1">{"Dif tabajo",#N/A,FALSE,"C. mobiliario";"Difi mobiliario",#N/A,FALSE,"C. mobiliario"}</definedName>
    <definedName name="wrn.Diferencias." localSheetId="10" hidden="1">{"Dif tabajo",#N/A,FALSE,"C. mobiliario";"Difi mobiliario",#N/A,FALSE,"C. mobiliario"}</definedName>
    <definedName name="wrn.Diferencias." localSheetId="11" hidden="1">{"Dif tabajo",#N/A,FALSE,"C. mobiliario";"Difi mobiliario",#N/A,FALSE,"C. mobiliario"}</definedName>
    <definedName name="wrn.Diferencias." localSheetId="20" hidden="1">{"Dif tabajo",#N/A,FALSE,"C. mobiliario";"Difi mobiliario",#N/A,FALSE,"C. mobiliario"}</definedName>
    <definedName name="wrn.Diferencias." localSheetId="34" hidden="1">{"Dif tabajo",#N/A,FALSE,"C. mobiliario";"Difi mobiliario",#N/A,FALSE,"C. mobiliario"}</definedName>
    <definedName name="wrn.Diferencias." hidden="1">{"Dif tabajo",#N/A,FALSE,"C. mobiliario";"Difi mobiliario",#N/A,FALSE,"C. mobiliario"}</definedName>
    <definedName name="wrn.Prevision." localSheetId="5" hidden="1">{"Mobiliario",#N/A,FALSE,"C. mobiliario";"Trabajo",#N/A,FALSE,"C. mobiliario"}</definedName>
    <definedName name="wrn.Prevision." localSheetId="7" hidden="1">{"Mobiliario",#N/A,FALSE,"C. mobiliario";"Trabajo",#N/A,FALSE,"C. mobiliario"}</definedName>
    <definedName name="wrn.Prevision." localSheetId="8" hidden="1">{"Mobiliario",#N/A,FALSE,"C. mobiliario";"Trabajo",#N/A,FALSE,"C. mobiliario"}</definedName>
    <definedName name="wrn.Prevision." localSheetId="9" hidden="1">{"Mobiliario",#N/A,FALSE,"C. mobiliario";"Trabajo",#N/A,FALSE,"C. mobiliario"}</definedName>
    <definedName name="wrn.Prevision." localSheetId="10" hidden="1">{"Mobiliario",#N/A,FALSE,"C. mobiliario";"Trabajo",#N/A,FALSE,"C. mobiliario"}</definedName>
    <definedName name="wrn.Prevision." localSheetId="11" hidden="1">{"Mobiliario",#N/A,FALSE,"C. mobiliario";"Trabajo",#N/A,FALSE,"C. mobiliario"}</definedName>
    <definedName name="wrn.Prevision." localSheetId="20" hidden="1">{"Mobiliario",#N/A,FALSE,"C. mobiliario";"Trabajo",#N/A,FALSE,"C. mobiliario"}</definedName>
    <definedName name="wrn.Prevision." localSheetId="34" hidden="1">{"Mobiliario",#N/A,FALSE,"C. mobiliario";"Trabajo",#N/A,FALSE,"C. mobiliario"}</definedName>
    <definedName name="wrn.Prevision." hidden="1">{"Mobiliario",#N/A,FALSE,"C. mobiliario";"Trabajo",#N/A,FALSE,"C. mobiliario"}</definedName>
    <definedName name="Z_D9923E01_8E0B_4059_8B75_CB8B1B3B57F0_.wvu.Cols" localSheetId="21" hidden="1">'4.5.1.'!$C:$D</definedName>
    <definedName name="Z_D9923E01_8E0B_4059_8B75_CB8B1B3B57F0_.wvu.Cols" localSheetId="23" hidden="1">'5.1.1.'!$H:$H</definedName>
    <definedName name="Z_D9923E01_8E0B_4059_8B75_CB8B1B3B57F0_.wvu.Cols" localSheetId="24" hidden="1">'5.2.1.1.'!$G:$G</definedName>
    <definedName name="Z_D9923E01_8E0B_4059_8B75_CB8B1B3B57F0_.wvu.Cols" localSheetId="25" hidden="1">'5.2.2.1.'!$G:$G</definedName>
    <definedName name="Z_D9923E01_8E0B_4059_8B75_CB8B1B3B57F0_.wvu.Cols" localSheetId="26" hidden="1">'5.2.3.1'!$H:$I</definedName>
    <definedName name="Z_D9923E01_8E0B_4059_8B75_CB8B1B3B57F0_.wvu.Cols" localSheetId="27" hidden="1">'5.2.3.2.'!$G:$H</definedName>
    <definedName name="Z_D9923E01_8E0B_4059_8B75_CB8B1B3B57F0_.wvu.Rows" localSheetId="22" hidden="1">'4.6.1.'!$9:$11</definedName>
    <definedName name="Z_D9923E01_8E0B_4059_8B75_CB8B1B3B57F0_.wvu.Rows" localSheetId="25" hidden="1">'5.2.2.1.'!$16:$26</definedName>
    <definedName name="Z_D9923E01_8E0B_4059_8B75_CB8B1B3B57F0_.wvu.Rows" localSheetId="27" hidden="1">'5.2.3.2.'!$16:$26</definedName>
  </definedNames>
  <calcPr calcId="162913"/>
  <customWorkbookViews>
    <customWorkbookView name="Dirección General de Análisis Macroeconómico - Vista personalizada" guid="{D9923E01-8E0B-4059-8B75-CB8B1B3B57F0}" mergeInterval="0" personalView="1" maximized="1" xWindow="-8" yWindow="-8" windowWidth="1936" windowHeight="1056" tabRatio="884" activeSheetId="21" showComments="commIndAndComment"/>
  </customWorkbookViews>
</workbook>
</file>

<file path=xl/calcChain.xml><?xml version="1.0" encoding="utf-8"?>
<calcChain xmlns="http://schemas.openxmlformats.org/spreadsheetml/2006/main">
  <c r="H26" i="15" l="1"/>
  <c r="I26" i="15" s="1"/>
  <c r="J26" i="15" s="1"/>
  <c r="G26" i="9" l="1"/>
  <c r="G24" i="9"/>
  <c r="G23" i="9"/>
  <c r="G22" i="9"/>
  <c r="G21" i="9"/>
  <c r="G20" i="9"/>
  <c r="G19" i="9"/>
  <c r="G18" i="9"/>
  <c r="G17" i="9"/>
  <c r="G16" i="9"/>
  <c r="G15" i="9"/>
  <c r="G14" i="9"/>
  <c r="G13" i="9"/>
  <c r="G12" i="9"/>
  <c r="G11" i="9"/>
  <c r="G10" i="9"/>
  <c r="G9" i="9"/>
  <c r="G8" i="9"/>
  <c r="G7" i="9"/>
  <c r="G6" i="9"/>
  <c r="D4" i="31" l="1"/>
  <c r="C4" i="31" s="1"/>
  <c r="E4" i="31"/>
  <c r="I4" i="31"/>
  <c r="E5" i="15" l="1"/>
  <c r="F5" i="15" s="1"/>
  <c r="G5" i="15" s="1"/>
  <c r="H5" i="15" s="1"/>
  <c r="I5" i="15" s="1"/>
  <c r="E16" i="50"/>
  <c r="D16" i="50"/>
  <c r="C16" i="50"/>
  <c r="D15" i="50"/>
  <c r="E15" i="50" s="1"/>
  <c r="C15" i="50"/>
  <c r="E14" i="50"/>
  <c r="E13" i="50"/>
  <c r="E12" i="50"/>
  <c r="E11" i="50"/>
  <c r="E10" i="50"/>
  <c r="E9" i="50"/>
  <c r="G15" i="49"/>
  <c r="F15" i="49"/>
  <c r="E14" i="49"/>
  <c r="G14" i="49" s="1"/>
  <c r="C14" i="49"/>
  <c r="F14" i="49" s="1"/>
  <c r="B14" i="49"/>
  <c r="B8" i="49" s="1"/>
  <c r="G13" i="49"/>
  <c r="F13" i="49"/>
  <c r="G12" i="49"/>
  <c r="F12" i="49"/>
  <c r="G11" i="49"/>
  <c r="F11" i="49"/>
  <c r="G10" i="49"/>
  <c r="F10" i="49"/>
  <c r="G9" i="49"/>
  <c r="F9" i="49"/>
  <c r="E8" i="49"/>
  <c r="D8" i="49"/>
  <c r="G8" i="49" l="1"/>
  <c r="C8" i="49"/>
  <c r="F8" i="49" s="1"/>
  <c r="G9" i="17"/>
  <c r="F9" i="17"/>
  <c r="E9" i="17"/>
  <c r="D9" i="17"/>
  <c r="K46" i="14"/>
  <c r="J46" i="14"/>
  <c r="I46" i="14"/>
  <c r="H46" i="14"/>
  <c r="G46" i="14"/>
  <c r="K32" i="14"/>
  <c r="J32" i="14"/>
  <c r="I32" i="14"/>
  <c r="H32" i="14"/>
  <c r="K25" i="14"/>
  <c r="J25" i="14"/>
  <c r="I25" i="14"/>
  <c r="H25" i="14"/>
  <c r="J20" i="14"/>
  <c r="I20" i="14"/>
  <c r="H20" i="14"/>
  <c r="K19" i="14"/>
  <c r="K20" i="14" s="1"/>
  <c r="J19" i="14"/>
  <c r="I19" i="14"/>
  <c r="H19" i="14"/>
  <c r="K10" i="14"/>
  <c r="J10" i="14"/>
  <c r="I10" i="14"/>
  <c r="K9" i="14"/>
  <c r="J9" i="14"/>
  <c r="I9" i="14"/>
  <c r="H9" i="14"/>
  <c r="H10" i="14" s="1"/>
  <c r="F21" i="13" l="1"/>
  <c r="F20" i="13"/>
  <c r="F19" i="13"/>
  <c r="F18" i="13"/>
  <c r="F17" i="13"/>
  <c r="F16" i="13"/>
  <c r="F15" i="13"/>
  <c r="F14" i="13"/>
  <c r="F13" i="13"/>
  <c r="F12" i="13"/>
  <c r="F11" i="13"/>
  <c r="F10" i="13"/>
  <c r="F9" i="13"/>
  <c r="F8" i="13"/>
  <c r="F7" i="13"/>
  <c r="F6" i="13"/>
  <c r="F5" i="13"/>
  <c r="F3" i="43" l="1"/>
  <c r="I3" i="43" s="1"/>
  <c r="L3" i="43" s="1"/>
  <c r="O3" i="43" s="1"/>
  <c r="D19" i="28" l="1"/>
  <c r="E19" i="28" s="1"/>
  <c r="F19" i="28" s="1"/>
  <c r="H5" i="28"/>
  <c r="H3" i="27"/>
  <c r="I3" i="27" s="1"/>
  <c r="D18" i="26"/>
  <c r="E18" i="26" s="1"/>
  <c r="F18" i="26" s="1"/>
  <c r="D4" i="24"/>
  <c r="E4" i="24" s="1"/>
  <c r="F4" i="24" s="1"/>
  <c r="G4" i="24" s="1"/>
  <c r="H4" i="24" s="1"/>
  <c r="C3" i="5"/>
  <c r="D3" i="4"/>
  <c r="D4" i="3"/>
</calcChain>
</file>

<file path=xl/sharedStrings.xml><?xml version="1.0" encoding="utf-8"?>
<sst xmlns="http://schemas.openxmlformats.org/spreadsheetml/2006/main" count="912" uniqueCount="545">
  <si>
    <t>Tipos de interés a corto plazo (euribor a tres meses)</t>
  </si>
  <si>
    <t>Tipos de interés a largo (deuda pública a 10 años, España)</t>
  </si>
  <si>
    <t>Tipo de cambio (dólares/euro)</t>
  </si>
  <si>
    <t>Crecimiento del PIB Mundial, excluida la UE</t>
  </si>
  <si>
    <t>Precio del petróleo (Brent, dólares/barril)</t>
  </si>
  <si>
    <t>ESA Code</t>
  </si>
  <si>
    <t>Nivel</t>
  </si>
  <si>
    <t>Variación anual en %</t>
  </si>
  <si>
    <t>B1*g</t>
  </si>
  <si>
    <t>Componentes del PIB real</t>
  </si>
  <si>
    <t>P.3</t>
  </si>
  <si>
    <t>P.51</t>
  </si>
  <si>
    <t>P.52 + P.53</t>
  </si>
  <si>
    <t>P.6</t>
  </si>
  <si>
    <t>P.7</t>
  </si>
  <si>
    <t>Contribuciones al crecimiento del PIB real</t>
  </si>
  <si>
    <t>B.11</t>
  </si>
  <si>
    <t>D.1</t>
  </si>
  <si>
    <t>% del PIB</t>
  </si>
  <si>
    <t>p.m.: Tipo de interés implícito</t>
  </si>
  <si>
    <t>TR</t>
  </si>
  <si>
    <t>TE</t>
  </si>
  <si>
    <t>D.2</t>
  </si>
  <si>
    <t>D.5</t>
  </si>
  <si>
    <t>D.91</t>
  </si>
  <si>
    <t>D.61</t>
  </si>
  <si>
    <t>D.4</t>
  </si>
  <si>
    <t>P.2</t>
  </si>
  <si>
    <t>D.3</t>
  </si>
  <si>
    <t>P.5</t>
  </si>
  <si>
    <t>Diferencia</t>
  </si>
  <si>
    <t xml:space="preserve">Mercados españoles de exportación </t>
  </si>
  <si>
    <t>Millones de euros</t>
  </si>
  <si>
    <t>PIB</t>
  </si>
  <si>
    <t>Ingresos</t>
  </si>
  <si>
    <t>Seguridad Social</t>
  </si>
  <si>
    <t>Corporaciones Locales</t>
  </si>
  <si>
    <t>Comunidades Autónomas</t>
  </si>
  <si>
    <t>Otros gastos</t>
  </si>
  <si>
    <t>Subvenciones</t>
  </si>
  <si>
    <t>Prestaciones sociales</t>
  </si>
  <si>
    <t>Consumos intermedios</t>
  </si>
  <si>
    <t>Remuneración de asalariados</t>
  </si>
  <si>
    <t>Otros ingresos</t>
  </si>
  <si>
    <t>Cotizaciones sociales</t>
  </si>
  <si>
    <t>Impuestos indirectos</t>
  </si>
  <si>
    <t>Impuestos directos</t>
  </si>
  <si>
    <t>Ingresos impositivos</t>
  </si>
  <si>
    <t>Transferencias sociales en especie (via mercado)</t>
  </si>
  <si>
    <t>Intereses</t>
  </si>
  <si>
    <t>Gastos</t>
  </si>
  <si>
    <t xml:space="preserve">  2. PIB nominal. Miles de millones de euros </t>
  </si>
  <si>
    <t xml:space="preserve">  1. PIB real </t>
  </si>
  <si>
    <t xml:space="preserve">  3. Saldo presupuestario primario</t>
  </si>
  <si>
    <t xml:space="preserve">  4. Intereses pagados</t>
  </si>
  <si>
    <t xml:space="preserve">  5. Efecto del crecimiento nominal del PIB</t>
  </si>
  <si>
    <t>Variación anual en %, salvo indicación en contrario</t>
  </si>
  <si>
    <t>Transferencias corrientes entre AAPP</t>
  </si>
  <si>
    <t>Recursos propios de la UE: IVA y RNB</t>
  </si>
  <si>
    <t>Ayudas a la inversión y otras transferencias de capital</t>
  </si>
  <si>
    <t>Crecimiento del PIB de la zona euro</t>
  </si>
  <si>
    <t>Capacidad (+) / Necesidad (-) de Financiación</t>
  </si>
  <si>
    <t>Fuente: Intervención General de la Administración del Estado.</t>
  </si>
  <si>
    <t>Formación bruta de capital fijo</t>
  </si>
  <si>
    <t>Administración Central</t>
  </si>
  <si>
    <t>Saldo neto de las ayudas financieras</t>
  </si>
  <si>
    <t xml:space="preserve">  1. Ratio deuda / PIB</t>
  </si>
  <si>
    <t xml:space="preserve">  2. Variación en la ratio deuda / PIB</t>
  </si>
  <si>
    <t>Contribuciones a la variación en la ratio deuda / PIB</t>
  </si>
  <si>
    <t xml:space="preserve">% de PIB </t>
  </si>
  <si>
    <t xml:space="preserve">  6. Otros factores (ajuste stock-flujo)</t>
  </si>
  <si>
    <t>2021 (P)</t>
  </si>
  <si>
    <t>(A) Avance; (P) Previsión.</t>
  </si>
  <si>
    <t>Fuente: Ministerio de Hacienda.</t>
  </si>
  <si>
    <t xml:space="preserve">1. Objetivo ingresos totales                  </t>
  </si>
  <si>
    <t xml:space="preserve">1.1. Impuestos sobre la producción e importaciones </t>
  </si>
  <si>
    <t>1.2. Impuestos corrientes sobre la renta y riqueza, etc.</t>
  </si>
  <si>
    <t>1.3. Impuestos sobre el capital</t>
  </si>
  <si>
    <t>1.4. Cotizaciones sociales</t>
  </si>
  <si>
    <t>1.5. Rentas de la propiedad</t>
  </si>
  <si>
    <t xml:space="preserve">2. Objetivo gastos totales    </t>
  </si>
  <si>
    <t>2.1. Remuneración de empleados</t>
  </si>
  <si>
    <t>2.2. Consumos intermedios</t>
  </si>
  <si>
    <t>2.3. Transferencias sociales</t>
  </si>
  <si>
    <t>D.62, D.63</t>
  </si>
  <si>
    <t>2.4. Intereses</t>
  </si>
  <si>
    <t>D.41</t>
  </si>
  <si>
    <t>2.5. Subvenciones</t>
  </si>
  <si>
    <t>2.6.Formación bruta de capital</t>
  </si>
  <si>
    <t xml:space="preserve">2.7. Transferencias de capital </t>
  </si>
  <si>
    <t>D.9</t>
  </si>
  <si>
    <t xml:space="preserve">Total Administraciones Públicas </t>
  </si>
  <si>
    <t>Total Administraciones Públicas (1)</t>
  </si>
  <si>
    <t>Fuente: Ministerio de Asuntos Económicos y Transformación Digital.</t>
  </si>
  <si>
    <t>Fuentes: Instituto Nacional de Estadística y Ministerio de Asuntos Económicos y Transformación Digital.</t>
  </si>
  <si>
    <t xml:space="preserve">  3. Deflactor del PIB </t>
  </si>
  <si>
    <t xml:space="preserve">  5. Gasto en consumo final de las AA.PP. </t>
  </si>
  <si>
    <t xml:space="preserve">  6. Formación bruta de capital fijo </t>
  </si>
  <si>
    <t xml:space="preserve">  7. Variación de existencias (% del PIB) </t>
  </si>
  <si>
    <t xml:space="preserve">  8. Exportación de bienes y servicios</t>
  </si>
  <si>
    <t xml:space="preserve">  9. Importación de bienes y servicios</t>
  </si>
  <si>
    <t xml:space="preserve">10. Demanda nacional final </t>
  </si>
  <si>
    <t>11. Variación de existencias</t>
  </si>
  <si>
    <t xml:space="preserve">12. Saldo exterior </t>
  </si>
  <si>
    <t>Índices de volumen encadenados
Año 2015=100, salvo indicación en contrario</t>
  </si>
  <si>
    <t>Real</t>
  </si>
  <si>
    <t>Tipo de cambio efectivo nominal zona euro (% variación)</t>
  </si>
  <si>
    <t>Volumen de importaciones mundiales, excluida la UE</t>
  </si>
  <si>
    <t>Precio del petróleo (Brent, euross/barril)</t>
  </si>
  <si>
    <t>1. PIB real</t>
  </si>
  <si>
    <t>2. PIB nominal</t>
  </si>
  <si>
    <t>3. Gasto en consumo final nacional privado (*)</t>
  </si>
  <si>
    <t>4. Gasto en consumo final de las AA.PP.</t>
  </si>
  <si>
    <t>5. Formación bruta de capital fijo</t>
  </si>
  <si>
    <t>6. Variación de existencias (% del PIB)</t>
  </si>
  <si>
    <t>7. Exportación de bienes y servicios</t>
  </si>
  <si>
    <t>8. Importación de bienes y servicios</t>
  </si>
  <si>
    <t>9. Demanda nacional final</t>
  </si>
  <si>
    <t>10. Variación de existencias</t>
  </si>
  <si>
    <t>Saldo exterior</t>
  </si>
  <si>
    <t>Evolución de precios</t>
  </si>
  <si>
    <t>1. Deflactor del PIB</t>
  </si>
  <si>
    <t>2. Deflactor del consumo privado</t>
  </si>
  <si>
    <t>4. Deflactor de la formación bruta de capital fijo</t>
  </si>
  <si>
    <t>5. Deflactor de las exportaciones (bienes y servicios)</t>
  </si>
  <si>
    <t>6. Deflactor de las importaciones (bienes y servicios)</t>
  </si>
  <si>
    <t>Mercado de trabajo</t>
  </si>
  <si>
    <t>1. Ocupados total (miles de personas)</t>
  </si>
  <si>
    <t>2. Empleo equivalente a tiempo completo</t>
  </si>
  <si>
    <t>3. Empleo (miles de horas trabajadas)</t>
  </si>
  <si>
    <t>4. Productividad por ocupado (miles de euros)</t>
  </si>
  <si>
    <t>5. Productividad por ocupado a tiempo completo</t>
  </si>
  <si>
    <t>6. Productividad por hora trabajada (euros)</t>
  </si>
  <si>
    <t>7. Remuneración por asalariado (miles euros)(**)</t>
  </si>
  <si>
    <t>8. Coste Laboral Unitario</t>
  </si>
  <si>
    <t>9. Remuneración de asalariados (millones de euros)</t>
  </si>
  <si>
    <t>10. Tasa de paro (% de población activa)</t>
  </si>
  <si>
    <t>Saldos sectoriales % del PIB</t>
  </si>
  <si>
    <t>1. Cap.(+)/Nec.(-) de financiación frente al resto del mundo</t>
  </si>
  <si>
    <t>Saldo operaciones corrientes con resto del mundo</t>
  </si>
  <si>
    <t>- Saldo de intercambios exteriores de bienes y servicios</t>
  </si>
  <si>
    <t>- Saldo de rentas primarias y transferencias corrientes</t>
  </si>
  <si>
    <t>- Operaciones netas de capital</t>
  </si>
  <si>
    <t>2. Cap.(+)/Nec.(-) de financiación del sector privado</t>
  </si>
  <si>
    <t>3. Cap.(+)/Nec.(-) de financiación del sector público(*)</t>
  </si>
  <si>
    <t>Las celdas marcadas en gris se corresponden con las hipótesis que han resultado ser optimistas respecto a lo observado pues de haberse cumplido podría esperarse una mayor tasa de crecimiento de las variables que determinan el PIB real o nominal.
Los valores positivos en la columna “Comparativa” señalan que la variable ha presentado un comportamiento más favorable que el supuesto, mientras que los signos negativos señalan un comportamiento menos favorable. .
En el caso del precio del petróleo, la variable relevante es el precio en euros del barril de Brent y no en dólares, pues permite comparar el cambio que experimentan los costes de los agentes de la economía española respecto a las correspondientes previsiones. 
Fuente: Ministerio de Asuntos Económicos y Transformación Digital.</t>
  </si>
  <si>
    <t>Tipos de interés a corto plazo
(euribor a tres meses)</t>
  </si>
  <si>
    <t>Tipos de interés a largo
(deuda pública a 10 años, España)</t>
  </si>
  <si>
    <t>TOTAL</t>
  </si>
  <si>
    <t>(mill. €)</t>
  </si>
  <si>
    <t xml:space="preserve">  1. Total Administraciones Públicas (*)</t>
  </si>
  <si>
    <t>S. 13</t>
  </si>
  <si>
    <t>Administraciones Públicas (S. 13)</t>
  </si>
  <si>
    <t xml:space="preserve">  6. Total ingresos</t>
  </si>
  <si>
    <t xml:space="preserve">  7. Total gastos</t>
  </si>
  <si>
    <t xml:space="preserve">  7a.  Saldo neto de las ayudas a IIFF</t>
  </si>
  <si>
    <t xml:space="preserve">  8. Capacidad/Necesidad de Financiación</t>
  </si>
  <si>
    <t>EDP. B9</t>
  </si>
  <si>
    <t xml:space="preserve">  8a.  Nec. financiación sin ayudas a IIFF</t>
  </si>
  <si>
    <t xml:space="preserve">  9. Intereses pagados </t>
  </si>
  <si>
    <t>EDP. D41</t>
  </si>
  <si>
    <t>10. Saldo primario</t>
  </si>
  <si>
    <t>Componentes de los ingresos</t>
  </si>
  <si>
    <t>12. Total impuestos</t>
  </si>
  <si>
    <t>12a. Impuestos indirectos</t>
  </si>
  <si>
    <t>12b. Impuestos directos</t>
  </si>
  <si>
    <t>12c. Impuestos sobre el capital</t>
  </si>
  <si>
    <t>13. Cotizaciones sociales</t>
  </si>
  <si>
    <t>16. Total ingresos</t>
  </si>
  <si>
    <t>Componentes de los gastos</t>
  </si>
  <si>
    <t xml:space="preserve">17. Remuneración de asalariados + consumos intermedios (17a+17b) </t>
  </si>
  <si>
    <t>D.1+P.2</t>
  </si>
  <si>
    <t>17a. Remuneración de asalariados</t>
  </si>
  <si>
    <t>17b. Consumos intermedios</t>
  </si>
  <si>
    <t>18. Transferencias sociales (18= 18a+18b)</t>
  </si>
  <si>
    <t>18a. Transferencias sociales en especie vía mercado</t>
  </si>
  <si>
    <t>D.63 (1)</t>
  </si>
  <si>
    <t>18b. Prestaciones sociales (no en especie)</t>
  </si>
  <si>
    <t>D.62</t>
  </si>
  <si>
    <t>19. Intereses</t>
  </si>
  <si>
    <t>EDP D.41</t>
  </si>
  <si>
    <t>20. Subvenciones</t>
  </si>
  <si>
    <t>24. Total gastos</t>
  </si>
  <si>
    <t>(1) D.63 = D.6311+D.63121+D.63131.</t>
  </si>
  <si>
    <t>(A) Avance; (F) Previsión.</t>
  </si>
  <si>
    <t>Fuente: Ministerio de Hacienda</t>
  </si>
  <si>
    <t xml:space="preserve">En % PIB </t>
  </si>
  <si>
    <t>Funciones</t>
  </si>
  <si>
    <t>Código COFOG</t>
  </si>
  <si>
    <t xml:space="preserve"> 1 Servicios públicos generales</t>
  </si>
  <si>
    <t xml:space="preserve"> 2 Defensa</t>
  </si>
  <si>
    <t xml:space="preserve"> 3 Orden público y seguridad</t>
  </si>
  <si>
    <t xml:space="preserve"> 4 Asuntos económicos</t>
  </si>
  <si>
    <t xml:space="preserve"> 5 Protección del medio ambiente</t>
  </si>
  <si>
    <t xml:space="preserve"> 6 Vivienda y servicios comunitarios</t>
  </si>
  <si>
    <t xml:space="preserve"> 7 Salud</t>
  </si>
  <si>
    <t xml:space="preserve"> 8 Actividades recreativas, cultura y religión</t>
  </si>
  <si>
    <t xml:space="preserve"> 9 Educación</t>
  </si>
  <si>
    <t>10 Protección social</t>
  </si>
  <si>
    <t>11 Gasto total</t>
  </si>
  <si>
    <t>Técnica de estimación</t>
  </si>
  <si>
    <t>Fase del proceso en la que se utiliza</t>
  </si>
  <si>
    <t>Rasgos relevantes de la técnica/modelo utilizado</t>
  </si>
  <si>
    <t xml:space="preserve">Modelos de ecuaciones de previsión a corto plazo </t>
  </si>
  <si>
    <t>Elaboración del Escenario macroeconómico a política constante</t>
  </si>
  <si>
    <t xml:space="preserve">Modelos multifactoriales y funciones de transferencia </t>
  </si>
  <si>
    <t>Modelos de ecuaciones de previsión a largo plazo</t>
  </si>
  <si>
    <t xml:space="preserve">Relaciones de cointegración en modelos de corrección de error </t>
  </si>
  <si>
    <t>Análisis de impacto macroeconómico y fiscal de nuevas medidas</t>
  </si>
  <si>
    <t xml:space="preserve">Modelo macroeconómico de equilibrio general dinámico </t>
  </si>
  <si>
    <t>Previsiones fiscales de ingresos</t>
  </si>
  <si>
    <t>Base de las previsiones fiscales del Plan Presupuestario del y del Proyecto de Presupuestos Generales del Estado y la cuantificación del efecto fiscal de las medidas</t>
  </si>
  <si>
    <t>Modelos de microsimulaciones basados en previsiones macroeconómicas y análisis de series estadísticas temporales</t>
  </si>
  <si>
    <t>Previsiones fiscales de gastos</t>
  </si>
  <si>
    <t xml:space="preserve">Base del Plan Presupuestario del y del Proyecto de Presupuestos Generales del Estado </t>
  </si>
  <si>
    <t>Las previsiones de gasto se basan en el cumplimiento de reglas fiscales, en las propuestas sectoriales de presupuestos, el análisis de series estadísticas temporales y en las medidas adoptadas por el Gobierno en materia, entre otros, de política de personal y de pensiones</t>
  </si>
  <si>
    <t>Fuentes: Ministerio de Asuntos Económicos y Transformación Digital y Ministerio de Hacienda.</t>
  </si>
  <si>
    <t>Modelo EREMS</t>
  </si>
  <si>
    <t>2020 (A)</t>
  </si>
  <si>
    <t>2022 (P)</t>
  </si>
  <si>
    <t>2023 (P)</t>
  </si>
  <si>
    <t>2024 (P)</t>
  </si>
  <si>
    <t>Cuadro 3.3.1. Perspectivas macroeconómicas</t>
  </si>
  <si>
    <t>Fuentes: Instituto Nacional de Estadística y Ministerio de Asuntos Económicos y Transformación Digital</t>
  </si>
  <si>
    <t xml:space="preserve">  6. Deflactor de las importaciones (bienes y servicios)</t>
  </si>
  <si>
    <t xml:space="preserve">  5. Deflactor de las exportaciones (bienes y servicios)</t>
  </si>
  <si>
    <t xml:space="preserve">  4. Deflactor de la formación bruta de capital fijo </t>
  </si>
  <si>
    <t xml:space="preserve">  3. Deflactor del consumo público </t>
  </si>
  <si>
    <t xml:space="preserve">  1. Deflactor del PIB </t>
  </si>
  <si>
    <t>Cuadro 3.3.3. Evolución de los precios</t>
  </si>
  <si>
    <t>B.9</t>
  </si>
  <si>
    <t xml:space="preserve">  2. Cap.(+)/Nec.(-) de financiación del sector privado </t>
  </si>
  <si>
    <t xml:space="preserve">  1. Cap.(+)/Nec.(-) de financiación frente al resto del mundo </t>
  </si>
  <si>
    <t>Cuadro 3.3.4. Saldos sectoriales</t>
  </si>
  <si>
    <t>% del PIB, salvo indicación en contrario</t>
  </si>
  <si>
    <t xml:space="preserve">  1. Crecimiento real del PIB (% variación)</t>
  </si>
  <si>
    <t xml:space="preserve">  2. Capacidad(+) o necesidad(-) de financiación</t>
  </si>
  <si>
    <t xml:space="preserve">  3. Intereses  </t>
  </si>
  <si>
    <t xml:space="preserve">  4. One-offs y otras medidas temporales</t>
  </si>
  <si>
    <t>De las que:</t>
  </si>
  <si>
    <t>- Medidas de ingreso de las AAPP</t>
  </si>
  <si>
    <t xml:space="preserve">  5. Crecimiento del PIB potencial (% variación)</t>
  </si>
  <si>
    <t xml:space="preserve">      Contribuciones:</t>
  </si>
  <si>
    <t xml:space="preserve">       - productividad total de los factores</t>
  </si>
  <si>
    <t xml:space="preserve">       - trabajo</t>
  </si>
  <si>
    <t xml:space="preserve">       - capital</t>
  </si>
  <si>
    <t xml:space="preserve">  6. Output gap</t>
  </si>
  <si>
    <t xml:space="preserve">  7. Saldo cíclico</t>
  </si>
  <si>
    <t xml:space="preserve">  8. Saldo cíclicamente ajustado (2-7)</t>
  </si>
  <si>
    <t xml:space="preserve">  9. Saldo primario cíclicamente ajustado(8+3)</t>
  </si>
  <si>
    <t>10. Saldo estructural (8-4)</t>
  </si>
  <si>
    <t>11. Saldo estructural primario (10+3)</t>
  </si>
  <si>
    <t>Saldo público</t>
  </si>
  <si>
    <t>Cuadro 5.1.1. Diferencias con la actualización previa del Programa de Estabilidad</t>
  </si>
  <si>
    <t>PIB (% crecimiento en volumen)</t>
  </si>
  <si>
    <t>Actualización previa</t>
  </si>
  <si>
    <t>Presente actualización</t>
  </si>
  <si>
    <t>Saldo presupuestario (% PIB)</t>
  </si>
  <si>
    <t>Deuda PDE (% PIB)</t>
  </si>
  <si>
    <t>Deflactor del PIB (% crecimiento)</t>
  </si>
  <si>
    <t>Desviaciones acumuladas sobre el escenario base</t>
  </si>
  <si>
    <t>Ingresos públicos (netos de transferencias de suma fija)</t>
  </si>
  <si>
    <t>Gasto público</t>
  </si>
  <si>
    <t>Stock de deuda pública</t>
  </si>
  <si>
    <t>Empleo equivalente</t>
  </si>
  <si>
    <t>Tasa de empleo</t>
  </si>
  <si>
    <t>PIB real</t>
  </si>
  <si>
    <t>Consumo privado</t>
  </si>
  <si>
    <t>Saldo público (% del PIB)</t>
  </si>
  <si>
    <t>Deuda pública (% del PIB)</t>
  </si>
  <si>
    <t>Empleo (ocupados)</t>
  </si>
  <si>
    <t>Fuente: Ministerio de Economía y Empresa</t>
  </si>
  <si>
    <t>Exportaciones</t>
  </si>
  <si>
    <t>Escenarios base  (dólares / barril)</t>
  </si>
  <si>
    <t>Escenarios base (euros / barril)</t>
  </si>
  <si>
    <t>Escenario alternativo (dólares / barril)</t>
  </si>
  <si>
    <t>Escenario alternativo (euros / barril)</t>
  </si>
  <si>
    <t>1. Gasto en pensiones</t>
  </si>
  <si>
    <t xml:space="preserve">    Pensiones de incapacidad</t>
  </si>
  <si>
    <t xml:space="preserve">    Otras Pensiones (viudedad y a favor de familiares)</t>
  </si>
  <si>
    <t>2. Gasto en sanidad</t>
  </si>
  <si>
    <t>3. Gasto en cuidados de larga duración</t>
  </si>
  <si>
    <t xml:space="preserve">4. Gasto en educación </t>
  </si>
  <si>
    <t>Pro memoria: Hipótesis del ejercicio</t>
  </si>
  <si>
    <t>Tasa de paro (15-64)</t>
  </si>
  <si>
    <t>Garantías otorgadas por las Administraciones Públicas*</t>
  </si>
  <si>
    <t>Total Administraciones Públicas</t>
  </si>
  <si>
    <t>Garantías one-off</t>
  </si>
  <si>
    <t>Stock total, excluyendo deuda asumida por el Gobierno</t>
  </si>
  <si>
    <t>del cual: empresas públicas</t>
  </si>
  <si>
    <t>sociedades financieras</t>
  </si>
  <si>
    <t>garantías otorgadas en el contexto de la crisis financiera</t>
  </si>
  <si>
    <t>Garantías estandarizadas</t>
  </si>
  <si>
    <t>Stock total</t>
  </si>
  <si>
    <t>Entidades Locales</t>
  </si>
  <si>
    <t>(*) Notas:</t>
  </si>
  <si>
    <t>1.  Sólo existen "one-off guarantees".</t>
  </si>
  <si>
    <t>3. El importe de la garantía sólo incluye el principal avalado, no la carga financiera.</t>
  </si>
  <si>
    <t>Nivel
(millones €)</t>
  </si>
  <si>
    <t>Gasto cíclico en prestaciones por desempleo</t>
  </si>
  <si>
    <t>Efectos de medidas discrecionales de ingresos</t>
  </si>
  <si>
    <t>Gasto de intereses</t>
  </si>
  <si>
    <t>Cuadro A.1. Metodología, modelos económicos y supuestos subyacentes a las previsiones macroeconómicas y presupuestarias contenidas en el Programa de Estabilidad</t>
  </si>
  <si>
    <t>Cuadro A.2. Importes a excluir del indicador de gasto</t>
  </si>
  <si>
    <t>Cuadro A.3. Estructura de gasto por funciones</t>
  </si>
  <si>
    <t>Cuadro 4.6.1. Evolución cíclica</t>
  </si>
  <si>
    <t>Utilizando PIB Potencial (función de producción). NAWRU calculada con Curva de Phillips forward-looking.</t>
  </si>
  <si>
    <t>Incremento 2019-2070</t>
  </si>
  <si>
    <t>(b) La columna Incr. 2019-2070 proporciona la media aritmética en el crecimiento del periodo.</t>
  </si>
  <si>
    <t>Cuadro 6.1.1. Proyecciones 2019-2070 del gasto asociado al envejecimiento</t>
  </si>
  <si>
    <t>Dif</t>
  </si>
  <si>
    <t>Cuadro 3.2.2.1. Supuestos exógenos del escenario</t>
  </si>
  <si>
    <r>
      <t>Cuadro 3.3.2. Mercado de trabajo</t>
    </r>
    <r>
      <rPr>
        <b/>
        <vertAlign val="superscript"/>
        <sz val="11"/>
        <color indexed="8"/>
        <rFont val="Arial"/>
        <family val="2"/>
      </rPr>
      <t>(*)</t>
    </r>
  </si>
  <si>
    <r>
      <t>Capacidad (+) / Necesidad (-) de Financiación</t>
    </r>
    <r>
      <rPr>
        <b/>
        <vertAlign val="superscript"/>
        <sz val="11"/>
        <color indexed="8"/>
        <rFont val="Arial"/>
        <family val="2"/>
      </rPr>
      <t>(1)</t>
    </r>
  </si>
  <si>
    <r>
      <t>2.8. Otros</t>
    </r>
    <r>
      <rPr>
        <vertAlign val="superscript"/>
        <sz val="11"/>
        <rFont val="Arial"/>
        <family val="2"/>
      </rPr>
      <t xml:space="preserve"> </t>
    </r>
  </si>
  <si>
    <r>
      <t>Cuadro 5</t>
    </r>
    <r>
      <rPr>
        <b/>
        <sz val="11"/>
        <rFont val="Arial"/>
        <family val="2"/>
      </rPr>
      <t>.2.2.</t>
    </r>
    <r>
      <rPr>
        <b/>
        <sz val="11"/>
        <color indexed="8"/>
        <rFont val="Arial"/>
        <family val="2"/>
      </rPr>
      <t xml:space="preserve"> Efecto de una caída de 4 puntos en el crecimiento de la demanda de exportación</t>
    </r>
  </si>
  <si>
    <r>
      <t>Cuadro 5</t>
    </r>
    <r>
      <rPr>
        <b/>
        <sz val="11"/>
        <rFont val="Arial"/>
        <family val="2"/>
      </rPr>
      <t>.2.3.1.</t>
    </r>
    <r>
      <rPr>
        <b/>
        <sz val="11"/>
        <color indexed="8"/>
        <rFont val="Arial"/>
        <family val="2"/>
      </rPr>
      <t xml:space="preserve"> Hipótesis de evolución del precio del crudo en euros</t>
    </r>
  </si>
  <si>
    <r>
      <t>Cuadro 5</t>
    </r>
    <r>
      <rPr>
        <b/>
        <sz val="11"/>
        <rFont val="Arial"/>
        <family val="2"/>
      </rPr>
      <t>.2.3.</t>
    </r>
    <r>
      <rPr>
        <b/>
        <sz val="11"/>
        <color indexed="8"/>
        <rFont val="Arial"/>
        <family val="2"/>
      </rPr>
      <t xml:space="preserve"> Efecto de un aumento del precio del petróleo </t>
    </r>
    <r>
      <rPr>
        <b/>
        <sz val="11"/>
        <color indexed="10"/>
        <rFont val="Arial"/>
        <family val="2"/>
      </rPr>
      <t>de 6€/barril</t>
    </r>
  </si>
  <si>
    <r>
      <t xml:space="preserve">    Pensiones de jubilación y jubilación anticipada</t>
    </r>
    <r>
      <rPr>
        <vertAlign val="superscript"/>
        <sz val="11"/>
        <color indexed="8"/>
        <rFont val="Arial"/>
        <family val="2"/>
      </rPr>
      <t>(</t>
    </r>
    <r>
      <rPr>
        <i/>
        <vertAlign val="superscript"/>
        <sz val="10"/>
        <color indexed="8"/>
        <rFont val="Arial"/>
        <family val="2"/>
      </rPr>
      <t>a)</t>
    </r>
  </si>
  <si>
    <r>
      <t>Crecimiento de la productividad del trabajo</t>
    </r>
    <r>
      <rPr>
        <i/>
        <vertAlign val="superscript"/>
        <sz val="11"/>
        <color indexed="8"/>
        <rFont val="Arial"/>
        <family val="2"/>
      </rPr>
      <t>(b)</t>
    </r>
  </si>
  <si>
    <r>
      <t>(a)</t>
    </r>
    <r>
      <rPr>
        <i/>
        <sz val="11"/>
        <color indexed="8"/>
        <rFont val="Arial"/>
        <family val="2"/>
      </rPr>
      <t xml:space="preserve"> Incluye pensiones mínimas y pensiones no contributivas.</t>
    </r>
  </si>
  <si>
    <r>
      <t xml:space="preserve">Cuadro 6.3.1. Saldo vivo en garantías de las AAPP </t>
    </r>
    <r>
      <rPr>
        <b/>
        <sz val="8"/>
        <color indexed="8"/>
        <rFont val="Arial"/>
        <family val="2"/>
      </rPr>
      <t> </t>
    </r>
  </si>
  <si>
    <r>
      <t xml:space="preserve">GASTO TOTAL </t>
    </r>
    <r>
      <rPr>
        <b/>
        <sz val="11"/>
        <color indexed="8"/>
        <rFont val="Arial"/>
        <family val="2"/>
      </rPr>
      <t>(1+2+3+4)</t>
    </r>
  </si>
  <si>
    <t>Tasa de actividad hombres (20-64)</t>
  </si>
  <si>
    <t xml:space="preserve">Tasa de actividad mujeres (20-64) </t>
  </si>
  <si>
    <t>Tasa de actividad total (20-64)</t>
  </si>
  <si>
    <t>Población mayor de 64/población 20-64</t>
  </si>
  <si>
    <r>
      <t>Crecimiento PIB potencial</t>
    </r>
    <r>
      <rPr>
        <i/>
        <vertAlign val="superscript"/>
        <sz val="11"/>
        <color indexed="8"/>
        <rFont val="Arial"/>
        <family val="2"/>
      </rPr>
      <t>(b)</t>
    </r>
  </si>
  <si>
    <t>NA</t>
  </si>
  <si>
    <t>Prev</t>
  </si>
  <si>
    <t>3. Deflactor del consumo público</t>
  </si>
  <si>
    <r>
      <t>3. Cap.(+)/Nec.(-) de financiación del sector público</t>
    </r>
    <r>
      <rPr>
        <sz val="4"/>
        <color indexed="8"/>
        <rFont val="Arial"/>
        <family val="2"/>
      </rPr>
      <t>(*)</t>
    </r>
  </si>
  <si>
    <t>-</t>
  </si>
  <si>
    <t>Fuentes: Ageing Report 2021, Ministerio de Asuntos Económicos y Transformación Digital, OCDE, UOE, ESSPROSS.</t>
  </si>
  <si>
    <t xml:space="preserve">  1. Ocupados total (miles de personas)</t>
  </si>
  <si>
    <t xml:space="preserve">  2. Empleo equivalente a tiempo completo (miles de personas)</t>
  </si>
  <si>
    <t xml:space="preserve">  3. Empleo (miles de horas trabajadas)</t>
  </si>
  <si>
    <t xml:space="preserve">  4. Productividad por ocupado (miles de euros)</t>
  </si>
  <si>
    <t xml:space="preserve">  5. Productividad por ocupado a tiempo completo (miles de euros)</t>
  </si>
  <si>
    <t>10. Tasa de paro (%de población activa)</t>
  </si>
  <si>
    <t xml:space="preserve">  6. Productividad por hora trabajada (euros)</t>
  </si>
  <si>
    <t xml:space="preserve">  7. Remuneración por asalariado (miles de euros)(**)</t>
  </si>
  <si>
    <t xml:space="preserve">  8. Coste Laboral Unitario</t>
  </si>
  <si>
    <t xml:space="preserve">  9. Remuneración de asalariados (millones de euros)</t>
  </si>
  <si>
    <t>11. Saldo exterior</t>
  </si>
  <si>
    <t>Fuente:Ministerio de Asuntos Económicos y Transformación Digital</t>
  </si>
  <si>
    <t>Leyenda</t>
  </si>
  <si>
    <t>ingresos públicos</t>
  </si>
  <si>
    <t>Empleo (horas trabajadas)</t>
  </si>
  <si>
    <t>Gasto Publico</t>
  </si>
  <si>
    <t>PIB agregado</t>
  </si>
  <si>
    <t>Consumo privado agregado</t>
  </si>
  <si>
    <t>Déficit público</t>
  </si>
  <si>
    <t>Deuda pública (bonos públicos)</t>
  </si>
  <si>
    <t>Horas trabajadas agregadas</t>
  </si>
  <si>
    <r>
      <t>Cuadro 5</t>
    </r>
    <r>
      <rPr>
        <b/>
        <sz val="11"/>
        <rFont val="Arial"/>
        <family val="2"/>
      </rPr>
      <t>.2.2.1.</t>
    </r>
    <r>
      <rPr>
        <b/>
        <sz val="11"/>
        <color indexed="8"/>
        <rFont val="Arial"/>
        <family val="2"/>
      </rPr>
      <t xml:space="preserve"> Efecto de una caída de 4 puntos en el crecimiento de la demanda de exportación</t>
    </r>
  </si>
  <si>
    <r>
      <t>Cuadro 5</t>
    </r>
    <r>
      <rPr>
        <b/>
        <sz val="11"/>
        <rFont val="Arial"/>
        <family val="2"/>
      </rPr>
      <t>.2.1.1.</t>
    </r>
    <r>
      <rPr>
        <b/>
        <sz val="11"/>
        <color indexed="8"/>
        <rFont val="Arial"/>
        <family val="2"/>
      </rPr>
      <t xml:space="preserve"> Efecto de un aumento de120 pb del tipo de interés</t>
    </r>
  </si>
  <si>
    <t>Cuadro 4.5.1. Dinámica de la deuda pública</t>
  </si>
  <si>
    <t>Fuente: Ministerio de Asuntos Económicos y Transformación Digital</t>
  </si>
  <si>
    <r>
      <t xml:space="preserve">  2. Deflactor del consumo privado</t>
    </r>
    <r>
      <rPr>
        <vertAlign val="superscript"/>
        <sz val="11"/>
        <color indexed="8"/>
        <rFont val="Arial"/>
        <family val="2"/>
      </rPr>
      <t>(*)</t>
    </r>
    <r>
      <rPr>
        <sz val="11"/>
        <color indexed="8"/>
        <rFont val="Arial"/>
        <family val="2"/>
      </rPr>
      <t xml:space="preserve"> </t>
    </r>
  </si>
  <si>
    <r>
      <rPr>
        <vertAlign val="superscript"/>
        <sz val="11"/>
        <rFont val="Arial"/>
        <family val="2"/>
      </rPr>
      <t xml:space="preserve">(*) </t>
    </r>
    <r>
      <rPr>
        <sz val="11"/>
        <rFont val="Arial"/>
        <family val="2"/>
      </rPr>
      <t>Incluye hogares e instituciones sin fines de lucro al servicio de los hogares.</t>
    </r>
  </si>
  <si>
    <r>
      <rPr>
        <vertAlign val="superscript"/>
        <sz val="11"/>
        <rFont val="Arial"/>
        <family val="2"/>
      </rPr>
      <t xml:space="preserve">(*) </t>
    </r>
    <r>
      <rPr>
        <sz val="11"/>
        <rFont val="Arial"/>
        <family val="2"/>
      </rPr>
      <t>Datos en términos de Contabilidad Nacional, salvo la tasa de paro.</t>
    </r>
  </si>
  <si>
    <t>- Medidas de gasto de las AAPP(2)</t>
  </si>
  <si>
    <t>Mínimos cuadrados ordinarios y generalizados</t>
  </si>
  <si>
    <t>Elaboración del Escenario Macroeconómico a política constante</t>
  </si>
  <si>
    <t>Utilización datos de frecuencia diaria, mensual y trimestral. Técnicas de desagregación temporal. Análisis espectral</t>
  </si>
  <si>
    <t>Formación bruta de capital fijo financiada con fondos europeos*</t>
  </si>
  <si>
    <t>Gasto en Programas de la UE financiados completamente con fondos de la UE*</t>
  </si>
  <si>
    <t>Millones  de euros</t>
  </si>
  <si>
    <t>% PIB</t>
  </si>
  <si>
    <t>Fondos de la Seguridad Social</t>
  </si>
  <si>
    <t xml:space="preserve">Cuadro 4.1.1. Gasto COVID por subsectores </t>
  </si>
  <si>
    <t>2019(P)</t>
  </si>
  <si>
    <t>2020(A)</t>
  </si>
  <si>
    <t xml:space="preserve">(1) Sin el saldo neto de las ayudas financieras. </t>
  </si>
  <si>
    <t>Impuestos sobre el capital</t>
  </si>
  <si>
    <t>Fuente: Intervención General de la Administración del Estado</t>
  </si>
  <si>
    <t>Cuadro 4.1.3. Las Administraciones Públicas en 2020</t>
  </si>
  <si>
    <t>Cuadro 4.1.2. Saldo de las Administraciones Públicas en 2020</t>
  </si>
  <si>
    <t xml:space="preserve">(1) Sin el saldo neto de las ayudas financeras. </t>
  </si>
  <si>
    <t>Cuadro 4.1.5. Las Comunidades Autónomas en 2020</t>
  </si>
  <si>
    <t>Cuadro 4.1.6. Las Corporaciones Locales en 2020</t>
  </si>
  <si>
    <t>Cuadro 4.1.7. Las Administraciones de la Seguridad Social en 2020</t>
  </si>
  <si>
    <t xml:space="preserve"> (En % PIB)</t>
  </si>
  <si>
    <t>Previsión 2020 Plan Presupuestario 2021</t>
  </si>
  <si>
    <t>Cierre 2020</t>
  </si>
  <si>
    <t xml:space="preserve">           De las cuales prestaciones de desempleo </t>
  </si>
  <si>
    <r>
      <t>1.6. Otros</t>
    </r>
    <r>
      <rPr>
        <b/>
        <vertAlign val="superscript"/>
        <sz val="11"/>
        <rFont val="Arial"/>
        <family val="2"/>
      </rPr>
      <t xml:space="preserve"> </t>
    </r>
  </si>
  <si>
    <t>T</t>
  </si>
  <si>
    <t>T+1</t>
  </si>
  <si>
    <t>T+2</t>
  </si>
  <si>
    <t>T+3</t>
  </si>
  <si>
    <r>
      <t xml:space="preserve">  4. Gasto en consumo final nacional privado</t>
    </r>
    <r>
      <rPr>
        <vertAlign val="superscript"/>
        <sz val="12"/>
        <color indexed="8"/>
        <rFont val="Arial"/>
        <family val="2"/>
      </rPr>
      <t xml:space="preserve"> (*)</t>
    </r>
  </si>
  <si>
    <r>
      <rPr>
        <vertAlign val="superscript"/>
        <sz val="12"/>
        <color indexed="8"/>
        <rFont val="Arial"/>
        <family val="2"/>
      </rPr>
      <t>(*)</t>
    </r>
    <r>
      <rPr>
        <sz val="12"/>
        <color indexed="8"/>
        <rFont val="Arial"/>
        <family val="2"/>
      </rPr>
      <t xml:space="preserve"> Incluye a los hogares y a las ISFLSH (instituciones sin fines de lucro al servicio de los hogares).</t>
    </r>
  </si>
  <si>
    <t>Cuadro 4.3.1 Proyecciones presupuestarias</t>
  </si>
  <si>
    <t>Procedimiento de Déficit Excesivo</t>
  </si>
  <si>
    <t>Capacidad (+)/Necesidad (-) de Financiación (EDP. B9)</t>
  </si>
  <si>
    <t xml:space="preserve">  1a. Sin gastos de reestructuración bancaria</t>
  </si>
  <si>
    <t xml:space="preserve">  2. Administración Central (*)</t>
  </si>
  <si>
    <t>S. 1311</t>
  </si>
  <si>
    <t xml:space="preserve">  3. Comunidades Autónomas</t>
  </si>
  <si>
    <t>S. 1312</t>
  </si>
  <si>
    <t xml:space="preserve">  4. Corporaciones Locales (**)</t>
  </si>
  <si>
    <t>S. 1313</t>
  </si>
  <si>
    <t xml:space="preserve">  5. Administraciones de Seguridad Social</t>
  </si>
  <si>
    <t>S. 1314</t>
  </si>
  <si>
    <t xml:space="preserve">11. Medidas temporales </t>
  </si>
  <si>
    <t>14. Rentas de la propiedad</t>
  </si>
  <si>
    <t>15. Otros ingresos</t>
  </si>
  <si>
    <t>p.m.: Presión fiscal</t>
  </si>
  <si>
    <t>21. Formación bruta de capital</t>
  </si>
  <si>
    <t>22. Transferencias de capital (*)</t>
  </si>
  <si>
    <t>23. Otros gastos</t>
  </si>
  <si>
    <t xml:space="preserve">p.m.: Consumo público  </t>
  </si>
  <si>
    <t>(*) La cifra de 2020 incluye ayudas financieras.</t>
  </si>
  <si>
    <t xml:space="preserve">(**) En aplicación de la normativa vigente se fija un objetivo de equilibrio presupuestario. </t>
  </si>
  <si>
    <t>% del total</t>
  </si>
  <si>
    <t>1. Servicios públicos generales</t>
  </si>
  <si>
    <t>2. Defensa</t>
  </si>
  <si>
    <t>3. Orden Público y seguridad</t>
  </si>
  <si>
    <t>4. Asuntos económicos</t>
  </si>
  <si>
    <t>5. Protección del medio ambiente</t>
  </si>
  <si>
    <t>6. Vivienda y servicios comunitarios</t>
  </si>
  <si>
    <t>7. Sanidad</t>
  </si>
  <si>
    <t>8. Actividades recreativas, cultura y religión</t>
  </si>
  <si>
    <t>9. Educación</t>
  </si>
  <si>
    <t>10. Protección social</t>
  </si>
  <si>
    <t>GASTO TOTAL</t>
  </si>
  <si>
    <t>Anualidades del MRR 2021-2026</t>
  </si>
  <si>
    <t xml:space="preserve">     GASTO TOTAL</t>
  </si>
  <si>
    <t>Remuneración de asalariados D.1</t>
  </si>
  <si>
    <t>Consumos intermedios P.2</t>
  </si>
  <si>
    <t>Intereses D.41</t>
  </si>
  <si>
    <t>Transf sociales, crtes y subvenc D.62+D.632 +D.3 +D.7</t>
  </si>
  <si>
    <t>GASTO CORRIENTE TOTAL</t>
  </si>
  <si>
    <t>Formación bruta de capital fijo P.51g</t>
  </si>
  <si>
    <t>Transferencias de capital D.9</t>
  </si>
  <si>
    <t>GASTO DE CAPITAL TOTAL</t>
  </si>
  <si>
    <t>Cuadro 4.3.4. Comparación con las previsiones de la Comisión Europea</t>
  </si>
  <si>
    <t>En porcentaje de PIB</t>
  </si>
  <si>
    <t>España</t>
  </si>
  <si>
    <t>Comisión Europea</t>
  </si>
  <si>
    <t>Ingresos totales</t>
  </si>
  <si>
    <t>Gastos totales</t>
  </si>
  <si>
    <t xml:space="preserve">Déficit público </t>
  </si>
  <si>
    <t>Cuadro 4.4.1. Presupuestos para el ejercicio 2021</t>
  </si>
  <si>
    <t>En tasas de variación</t>
  </si>
  <si>
    <t xml:space="preserve">TOTAL CC.AA. </t>
  </si>
  <si>
    <t>Presupuesto 2021/2020</t>
  </si>
  <si>
    <t>Presupuesto 2021 /  Derechos u Obligaciones Reconocidas 2020</t>
  </si>
  <si>
    <t>Presupuesto 2021 /  Derechos u Obligaciones Reconocidas ajustadas 2020</t>
  </si>
  <si>
    <t>Presupuesto 2021 /  Derechos u Obligaciones Reconocidas ajustadas 2020 (14 CCAA con presupuestos aprobados)</t>
  </si>
  <si>
    <t>Cap. 1,2,4. Imptos. y Transf. corrientes</t>
  </si>
  <si>
    <t>Recursos del sistema sujetos a e/c y liquidación</t>
  </si>
  <si>
    <t>Impto. s/ Sucesiones y Donaciones</t>
  </si>
  <si>
    <t>ITP y AJD</t>
  </si>
  <si>
    <t>Resto de impuestos</t>
  </si>
  <si>
    <t>Resto de Transferencias corrientes</t>
  </si>
  <si>
    <t>3. Tasas, precios públicos y otros Ingresos</t>
  </si>
  <si>
    <t>5. Ingresos Patrimoniales</t>
  </si>
  <si>
    <t>6. Enajenación Inversiones Reales</t>
  </si>
  <si>
    <t>7. Transferencias Capital</t>
  </si>
  <si>
    <t>INGRESOS NO FINANCIEROS</t>
  </si>
  <si>
    <t>1. Gastos Personal</t>
  </si>
  <si>
    <t>2. Gastos corrientes en bienes y svs.</t>
  </si>
  <si>
    <t>3. Gastos Financieros</t>
  </si>
  <si>
    <t>4. Transferencias Corrientes</t>
  </si>
  <si>
    <t>5. Fondo de contingencia</t>
  </si>
  <si>
    <t>6. Inversiones Reales</t>
  </si>
  <si>
    <t>GASTOS NO FINANCIEROS</t>
  </si>
  <si>
    <t>Cuadro 4.4.2. Variación en los presupuestos iniciales</t>
  </si>
  <si>
    <t xml:space="preserve"> </t>
  </si>
  <si>
    <t>Tasas de variación</t>
  </si>
  <si>
    <t>INGRESOS CAP</t>
  </si>
  <si>
    <t>Ppto. 2021/2020</t>
  </si>
  <si>
    <t>Ppto. 2021/DRN 2020</t>
  </si>
  <si>
    <t>1 y 2</t>
  </si>
  <si>
    <t>TOTAL IMPUESTOS (CAP 1 Y 2)</t>
  </si>
  <si>
    <t>Tasas, precios públicos y otros ing</t>
  </si>
  <si>
    <t>Transferencias corrientes</t>
  </si>
  <si>
    <t>Ingresos patrimoniales</t>
  </si>
  <si>
    <t>INGRESOS CORRIENTES</t>
  </si>
  <si>
    <t>Enajenación de inversiones reales</t>
  </si>
  <si>
    <t>Transferencias de capital</t>
  </si>
  <si>
    <t>INGRESOS CAPITAL</t>
  </si>
  <si>
    <t>GASTOS CAP</t>
  </si>
  <si>
    <t>Ppto. 2021/ORN 2020</t>
  </si>
  <si>
    <t>Gastos de personal</t>
  </si>
  <si>
    <t>Gastos en bienes corrientes y servicios</t>
  </si>
  <si>
    <t>Gastos financieros</t>
  </si>
  <si>
    <t>Fondo de contingencia</t>
  </si>
  <si>
    <t>GASTOS CORRIENTES</t>
  </si>
  <si>
    <t>Inversiones reales</t>
  </si>
  <si>
    <t>GASTOS CAPITAL</t>
  </si>
  <si>
    <t>DRN: Derechos reconocidos netos</t>
  </si>
  <si>
    <t>ORN: obligaciones reconocidas netas</t>
  </si>
  <si>
    <t>Hip.</t>
  </si>
  <si>
    <r>
      <t>2. Deflactor del consumo privado</t>
    </r>
    <r>
      <rPr>
        <sz val="10"/>
        <color indexed="8"/>
        <rFont val="Arial"/>
        <family val="2"/>
      </rPr>
      <t>(*)</t>
    </r>
  </si>
  <si>
    <t>Cuadro 4.2.1. Distribución económica del gasto del Estado para 2021</t>
  </si>
  <si>
    <t>2020 Base</t>
  </si>
  <si>
    <t>Nacional</t>
  </si>
  <si>
    <t>Plan Nacional Recup., Transf. Y Resil.</t>
  </si>
  <si>
    <t>Total</t>
  </si>
  <si>
    <t xml:space="preserve">Presupuesto inicial </t>
  </si>
  <si>
    <t>4 = 2 + 3</t>
  </si>
  <si>
    <t>5=2/1</t>
  </si>
  <si>
    <t>6=4/1</t>
  </si>
  <si>
    <t>Total gastos no financieros</t>
  </si>
  <si>
    <t>I. Gastos de personal</t>
  </si>
  <si>
    <t>II. Gastos corrientes en bienes y servicios</t>
  </si>
  <si>
    <t>III. Gastos financieros</t>
  </si>
  <si>
    <t>IV. Transferencias corrientes</t>
  </si>
  <si>
    <t>V. Fondo de contingencia</t>
  </si>
  <si>
    <t>VI. Inversiones reales</t>
  </si>
  <si>
    <t xml:space="preserve">VII. Transferencias de capital </t>
  </si>
  <si>
    <t>Cuadro 4.2.2. Los gastos no financieros de la Seguridad Social para 2021</t>
  </si>
  <si>
    <t>3=2/1</t>
  </si>
  <si>
    <t>Total gastos</t>
  </si>
  <si>
    <t xml:space="preserve">  Transferencias corrientes</t>
  </si>
  <si>
    <t xml:space="preserve">     Pensiones contributivas</t>
  </si>
  <si>
    <t xml:space="preserve">     Pensiones no contributivas</t>
  </si>
  <si>
    <t xml:space="preserve">     Incapacidad temporal</t>
  </si>
  <si>
    <t xml:space="preserve">     Maternidad, paternidad y otras</t>
  </si>
  <si>
    <t xml:space="preserve">     Otras transferencias corrientes</t>
  </si>
  <si>
    <t xml:space="preserve">  Otros gastos (a)</t>
  </si>
  <si>
    <t>(a) Personal, bienes y servicios, gastos financieros, inversiones reales y transferencias de capital.</t>
  </si>
  <si>
    <t>Fuente: Ministerio de Trabajo y Economía Social.</t>
  </si>
  <si>
    <t>Tabla 4.3.1. + Tabla 4.3.2.</t>
  </si>
  <si>
    <t>Fuentes: Banco Central Europeo, Comisión Europea, Ministerio de Asuntos Económicos y Transformación Digital e ICE Brent Crude Futures</t>
  </si>
  <si>
    <t>2. Según las conclusiones de la "Task Force on the implications of Council Directive 2011/85 on the collection and dissemination of fiscal data",  en el "Total Stock of guarantees, excluding debt asumed by government", no se incluye la deuda avalada de unidades incluidas en el sector de las AAPP (S.13) (FROB, FTDSE…), ni la deuda avalada del EFSF. A partir de 2020, tampoco se incluye el aval a SAREB, ya que esta unidad ha sido reclasificada al sector S.13 en dicho año.</t>
  </si>
  <si>
    <t>Crecimiento del PIB Mundial, excluida la zona euro</t>
  </si>
  <si>
    <t>Transferencias sociales en especie (vía mercado)</t>
  </si>
  <si>
    <t>Cuadro 4.1.4 La Administración Central en 2020</t>
  </si>
  <si>
    <r>
      <t xml:space="preserve">Gasto en COFOG hasta 2024, con anualidades del MRR </t>
    </r>
    <r>
      <rPr>
        <sz val="11"/>
        <rFont val="Arial"/>
        <family val="2"/>
      </rPr>
      <t>(millones €)</t>
    </r>
  </si>
  <si>
    <r>
      <t xml:space="preserve">4.3.2bis. Gasto en COFOG hasta 2024, con anualidades del MRR </t>
    </r>
    <r>
      <rPr>
        <sz val="11"/>
        <rFont val="Arial"/>
        <family val="2"/>
      </rPr>
      <t>(% de PIB)</t>
    </r>
  </si>
  <si>
    <t xml:space="preserve">Cuadro 4.1.8. Desviaciones entre la previsión de cierre de 2020 incluida en el Plan Presupuestario 2021 y el cierre real del año    </t>
  </si>
  <si>
    <r>
      <t>Cuadro 5</t>
    </r>
    <r>
      <rPr>
        <b/>
        <sz val="11"/>
        <rFont val="Arial"/>
        <family val="2"/>
      </rPr>
      <t>.2.3.2.</t>
    </r>
    <r>
      <rPr>
        <b/>
        <sz val="11"/>
        <color indexed="8"/>
        <rFont val="Arial"/>
        <family val="2"/>
      </rPr>
      <t xml:space="preserve"> Efecto de un aumento del precio petroleo de 10 dólares/barril</t>
    </r>
  </si>
  <si>
    <t xml:space="preserve"> Cuadro 5.3.1 Comparación de las hipótesis con la evolución efectiva</t>
  </si>
  <si>
    <t>Cuadro 5.3.2. Sesgo de las previsiones</t>
  </si>
  <si>
    <t>Variación anual en % salvo indicación en contrario</t>
  </si>
  <si>
    <t>Cuadro 5.3.3. Previsiones con sesgos importantes</t>
  </si>
  <si>
    <t>* No incluye MRR, REACT ni MFP 21-27</t>
  </si>
  <si>
    <r>
      <t xml:space="preserve">  3. Cap.(+)/Nec.(-) de financiación del sector público</t>
    </r>
    <r>
      <rPr>
        <vertAlign val="superscript"/>
        <sz val="11"/>
        <color indexed="8"/>
        <rFont val="Arial"/>
        <family val="2"/>
      </rPr>
      <t>(*)</t>
    </r>
  </si>
  <si>
    <r>
      <rPr>
        <vertAlign val="superscript"/>
        <sz val="11"/>
        <color indexed="8"/>
        <rFont val="Arial"/>
        <family val="2"/>
      </rPr>
      <t xml:space="preserve">(*) </t>
    </r>
    <r>
      <rPr>
        <sz val="11"/>
        <color indexed="8"/>
        <rFont val="Arial"/>
        <family val="2"/>
      </rPr>
      <t>Las cifras incluyen las ayudas financieras.</t>
    </r>
  </si>
  <si>
    <r>
      <t>Cuadro 4.3.3. Anualidades del Plan financiadas con transferencias del MRR</t>
    </r>
    <r>
      <rPr>
        <sz val="11"/>
        <rFont val="Arial"/>
        <family val="2"/>
      </rPr>
      <t xml:space="preserve"> (millones de euros)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</si>
</sst>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 _€_-;\-* #,##0.00\ _€_-;_-* &quot;-&quot;??\ _€_-;_-@_-"/>
    <numFmt numFmtId="165" formatCode="0.0"/>
    <numFmt numFmtId="166" formatCode="0.0000"/>
    <numFmt numFmtId="167" formatCode="#,##0.0"/>
    <numFmt numFmtId="168" formatCode="0.000"/>
    <numFmt numFmtId="169" formatCode="d\-m\-yy\ h:mm;@"/>
    <numFmt numFmtId="170" formatCode="0.00000"/>
    <numFmt numFmtId="171" formatCode="0.0%"/>
    <numFmt numFmtId="172" formatCode="0.0000000"/>
    <numFmt numFmtId="173" formatCode="_-* #,##0.00\ [$€]_-;\-* #,##0.00\ [$€]_-;_-* &quot;-&quot;??\ [$€]_-;_-@_-"/>
    <numFmt numFmtId="174" formatCode="0.000000000"/>
    <numFmt numFmtId="175" formatCode="#,##0.00000"/>
    <numFmt numFmtId="176" formatCode="0.0_)"/>
    <numFmt numFmtId="177" formatCode="0_)"/>
  </numFmts>
  <fonts count="90" x14ac:knownFonts="1">
    <font>
      <sz val="11"/>
      <color theme="1"/>
      <name val="Calibri"/>
      <family val="2"/>
      <scheme val="minor"/>
    </font>
    <font>
      <sz val="11"/>
      <color indexed="8"/>
      <name val="Calibri"/>
      <family val="2"/>
    </font>
    <font>
      <sz val="10"/>
      <name val="Arial"/>
      <family val="2"/>
    </font>
    <font>
      <b/>
      <i/>
      <sz val="9"/>
      <name val="Arial"/>
      <family val="2"/>
    </font>
    <font>
      <b/>
      <sz val="11"/>
      <color indexed="62"/>
      <name val="Calibri"/>
      <family val="2"/>
    </font>
    <font>
      <b/>
      <sz val="15"/>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indexed="14"/>
      <name val="Calibri"/>
      <family val="2"/>
      <scheme val="minor"/>
    </font>
    <font>
      <sz val="11"/>
      <color rgb="FF9C6500"/>
      <name val="Calibri"/>
      <family val="2"/>
      <scheme val="minor"/>
    </font>
    <font>
      <sz val="12"/>
      <color theme="1"/>
      <name val="Arial"/>
      <family val="2"/>
    </font>
    <font>
      <sz val="10"/>
      <color theme="1"/>
      <name val="Trebuchet MS"/>
      <family val="2"/>
    </font>
    <font>
      <sz val="10"/>
      <color theme="1"/>
      <name val="Arial"/>
      <family val="2"/>
    </font>
    <font>
      <sz val="10"/>
      <color rgb="FF000000"/>
      <name val="Times New Roman"/>
      <family val="1"/>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3"/>
      <color indexed="62"/>
      <name val="Calibri"/>
      <family val="2"/>
      <scheme val="minor"/>
    </font>
    <font>
      <b/>
      <sz val="11"/>
      <color theme="1"/>
      <name val="Calibri"/>
      <family val="2"/>
      <scheme val="minor"/>
    </font>
    <font>
      <sz val="12"/>
      <color rgb="FF000000"/>
      <name val="Arial"/>
      <family val="2"/>
    </font>
    <font>
      <sz val="11"/>
      <name val="Arial"/>
      <family val="2"/>
    </font>
    <font>
      <sz val="11"/>
      <color theme="1"/>
      <name val="Arial"/>
      <family val="2"/>
    </font>
    <font>
      <b/>
      <sz val="11"/>
      <color indexed="8"/>
      <name val="Arial"/>
      <family val="2"/>
    </font>
    <font>
      <sz val="11"/>
      <color indexed="8"/>
      <name val="Arial"/>
      <family val="2"/>
    </font>
    <font>
      <vertAlign val="superscript"/>
      <sz val="11"/>
      <color indexed="8"/>
      <name val="Arial"/>
      <family val="2"/>
    </font>
    <font>
      <b/>
      <vertAlign val="superscript"/>
      <sz val="11"/>
      <color indexed="8"/>
      <name val="Arial"/>
      <family val="2"/>
    </font>
    <font>
      <vertAlign val="superscript"/>
      <sz val="11"/>
      <name val="Arial"/>
      <family val="2"/>
    </font>
    <font>
      <i/>
      <sz val="11"/>
      <color indexed="8"/>
      <name val="Arial"/>
      <family val="2"/>
    </font>
    <font>
      <b/>
      <sz val="11"/>
      <color theme="1"/>
      <name val="Arial"/>
      <family val="2"/>
    </font>
    <font>
      <b/>
      <sz val="11"/>
      <name val="Arial"/>
      <family val="2"/>
    </font>
    <font>
      <i/>
      <sz val="11"/>
      <color theme="1"/>
      <name val="Arial"/>
      <family val="2"/>
    </font>
    <font>
      <i/>
      <sz val="11"/>
      <name val="Arial"/>
      <family val="2"/>
    </font>
    <font>
      <sz val="11"/>
      <color rgb="FF000000"/>
      <name val="Arial"/>
      <family val="2"/>
    </font>
    <font>
      <b/>
      <sz val="11"/>
      <color rgb="FF000000"/>
      <name val="Arial"/>
      <family val="2"/>
    </font>
    <font>
      <sz val="11"/>
      <color rgb="FF0070C0"/>
      <name val="Arial"/>
      <family val="2"/>
    </font>
    <font>
      <b/>
      <sz val="11"/>
      <color rgb="FF0000CC"/>
      <name val="Arial"/>
      <family val="2"/>
    </font>
    <font>
      <b/>
      <sz val="11"/>
      <color rgb="FFFF0000"/>
      <name val="Arial"/>
      <family val="2"/>
    </font>
    <font>
      <sz val="10"/>
      <color indexed="8"/>
      <name val="Arial"/>
      <family val="2"/>
    </font>
    <font>
      <b/>
      <sz val="11"/>
      <color indexed="10"/>
      <name val="Arial"/>
      <family val="2"/>
    </font>
    <font>
      <i/>
      <vertAlign val="superscript"/>
      <sz val="10"/>
      <color indexed="8"/>
      <name val="Arial"/>
      <family val="2"/>
    </font>
    <font>
      <i/>
      <vertAlign val="superscript"/>
      <sz val="11"/>
      <color indexed="8"/>
      <name val="Arial"/>
      <family val="2"/>
    </font>
    <font>
      <b/>
      <sz val="8"/>
      <color indexed="8"/>
      <name val="Arial"/>
      <family val="2"/>
    </font>
    <font>
      <b/>
      <sz val="10"/>
      <color indexed="8"/>
      <name val="Arial"/>
      <family val="2"/>
    </font>
    <font>
      <b/>
      <sz val="12"/>
      <color indexed="8"/>
      <name val="Arial"/>
      <family val="2"/>
    </font>
    <font>
      <b/>
      <sz val="10"/>
      <name val="Arial"/>
      <family val="2"/>
    </font>
    <font>
      <sz val="10"/>
      <color rgb="FF000000"/>
      <name val="Arial"/>
      <family val="2"/>
    </font>
    <font>
      <sz val="6"/>
      <color indexed="8"/>
      <name val="Arial"/>
      <family val="2"/>
    </font>
    <font>
      <sz val="4"/>
      <color indexed="8"/>
      <name val="Arial"/>
      <family val="2"/>
    </font>
    <font>
      <sz val="9"/>
      <color theme="1"/>
      <name val="Calibri"/>
      <family val="2"/>
      <scheme val="minor"/>
    </font>
    <font>
      <sz val="11"/>
      <color theme="1"/>
      <name val="Century Gothic"/>
      <family val="2"/>
    </font>
    <font>
      <sz val="9"/>
      <color theme="1"/>
      <name val="Century Gothic"/>
      <family val="2"/>
    </font>
    <font>
      <sz val="8"/>
      <color rgb="FF000000"/>
      <name val="Arial"/>
      <family val="2"/>
    </font>
    <font>
      <sz val="10"/>
      <color rgb="FF000000"/>
      <name val="Century Gothic"/>
      <family val="2"/>
    </font>
    <font>
      <sz val="9"/>
      <color rgb="FFFF0000"/>
      <name val="Calibri"/>
      <family val="2"/>
      <scheme val="minor"/>
    </font>
    <font>
      <b/>
      <i/>
      <sz val="9"/>
      <color theme="3" tint="-0.249977111117893"/>
      <name val="Calibri"/>
      <family val="2"/>
      <scheme val="minor"/>
    </font>
    <font>
      <b/>
      <i/>
      <sz val="9"/>
      <color theme="4" tint="-0.499984740745262"/>
      <name val="Calibri"/>
      <family val="2"/>
      <scheme val="minor"/>
    </font>
    <font>
      <b/>
      <sz val="12"/>
      <color theme="1"/>
      <name val="Arial"/>
      <family val="2"/>
    </font>
    <font>
      <sz val="10"/>
      <color theme="1"/>
      <name val="Calibri"/>
      <family val="2"/>
      <scheme val="minor"/>
    </font>
    <font>
      <b/>
      <sz val="11"/>
      <color theme="1"/>
      <name val="Century Gothic"/>
      <family val="2"/>
    </font>
    <font>
      <sz val="12"/>
      <color theme="8"/>
      <name val="Arial"/>
      <family val="2"/>
    </font>
    <font>
      <sz val="11"/>
      <color theme="8"/>
      <name val="Arial"/>
      <family val="2"/>
    </font>
    <font>
      <b/>
      <sz val="11"/>
      <name val="Century Gothic"/>
      <family val="2"/>
    </font>
    <font>
      <b/>
      <sz val="10"/>
      <color theme="1"/>
      <name val="Arial"/>
      <family val="2"/>
    </font>
    <font>
      <i/>
      <sz val="10"/>
      <color theme="1"/>
      <name val="Arial"/>
      <family val="2"/>
    </font>
    <font>
      <i/>
      <sz val="10"/>
      <name val="Arial"/>
      <family val="2"/>
    </font>
    <font>
      <sz val="11"/>
      <color rgb="FF000000"/>
      <name val="Century Gothic"/>
      <family val="2"/>
    </font>
    <font>
      <b/>
      <vertAlign val="superscript"/>
      <sz val="11"/>
      <name val="Arial"/>
      <family val="2"/>
    </font>
    <font>
      <sz val="12"/>
      <color indexed="8"/>
      <name val="Arial"/>
      <family val="2"/>
    </font>
    <font>
      <vertAlign val="superscript"/>
      <sz val="12"/>
      <color indexed="8"/>
      <name val="Arial"/>
      <family val="2"/>
    </font>
    <font>
      <sz val="12"/>
      <name val="Arial"/>
      <family val="2"/>
    </font>
    <font>
      <sz val="11"/>
      <color rgb="FFFF0000"/>
      <name val="Arial"/>
      <family val="2"/>
    </font>
    <font>
      <sz val="11"/>
      <color theme="0" tint="-0.499984740745262"/>
      <name val="Arial"/>
      <family val="2"/>
    </font>
    <font>
      <i/>
      <sz val="11"/>
      <color rgb="FF000000"/>
      <name val="Arial"/>
      <family val="2"/>
    </font>
    <font>
      <sz val="10"/>
      <name val="Helv"/>
    </font>
    <font>
      <sz val="12"/>
      <name val="Helv"/>
    </font>
    <font>
      <i/>
      <sz val="11"/>
      <color rgb="FFFF0000"/>
      <name val="Arial"/>
      <family val="2"/>
    </font>
    <font>
      <b/>
      <sz val="11"/>
      <color rgb="FF266678"/>
      <name val="Arial"/>
      <family val="2"/>
    </font>
    <font>
      <b/>
      <sz val="11"/>
      <color rgb="FFFFFFFF"/>
      <name val="Arial"/>
      <family val="2"/>
    </font>
    <font>
      <sz val="11"/>
      <color theme="0"/>
      <name val="Century Gothic"/>
      <family val="2"/>
    </font>
  </fonts>
  <fills count="45">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2"/>
      </patternFill>
    </fill>
    <fill>
      <patternFill patternType="solid">
        <fgColor indexed="43"/>
      </patternFill>
    </fill>
    <fill>
      <patternFill patternType="solid">
        <fgColor indexed="49"/>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s>
  <borders count="108">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rgb="FFFFFFFF"/>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right style="hair">
        <color auto="1"/>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indexed="64"/>
      </right>
      <top/>
      <bottom style="thin">
        <color indexed="64"/>
      </bottom>
      <diagonal/>
    </border>
    <border>
      <left style="thin">
        <color auto="1"/>
      </left>
      <right style="hair">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thin">
        <color auto="1"/>
      </left>
      <right style="medium">
        <color auto="1"/>
      </right>
      <top style="thin">
        <color auto="1"/>
      </top>
      <bottom/>
      <diagonal/>
    </border>
    <border>
      <left style="medium">
        <color auto="1"/>
      </left>
      <right/>
      <top/>
      <bottom style="thin">
        <color rgb="FF000000"/>
      </bottom>
      <diagonal/>
    </border>
    <border>
      <left style="thin">
        <color auto="1"/>
      </left>
      <right style="medium">
        <color auto="1"/>
      </right>
      <top/>
      <bottom style="thin">
        <color auto="1"/>
      </bottom>
      <diagonal/>
    </border>
    <border>
      <left style="medium">
        <color auto="1"/>
      </left>
      <right/>
      <top style="thin">
        <color rgb="FF000000"/>
      </top>
      <bottom style="thin">
        <color rgb="FF000000"/>
      </bottom>
      <diagonal/>
    </border>
    <border>
      <left/>
      <right style="medium">
        <color auto="1"/>
      </right>
      <top style="thin">
        <color indexed="64"/>
      </top>
      <bottom style="thin">
        <color indexed="64"/>
      </bottom>
      <diagonal/>
    </border>
    <border>
      <left style="medium">
        <color auto="1"/>
      </left>
      <right/>
      <top style="thin">
        <color rgb="FF000000"/>
      </top>
      <bottom/>
      <diagonal/>
    </border>
    <border>
      <left style="thin">
        <color indexed="64"/>
      </left>
      <right style="medium">
        <color auto="1"/>
      </right>
      <top/>
      <bottom/>
      <diagonal/>
    </border>
    <border>
      <left style="medium">
        <color indexed="64"/>
      </left>
      <right/>
      <top style="thin">
        <color indexed="64"/>
      </top>
      <bottom/>
      <diagonal/>
    </border>
    <border>
      <left style="medium">
        <color indexed="64"/>
      </left>
      <right/>
      <top/>
      <bottom style="thin">
        <color auto="1"/>
      </bottom>
      <diagonal/>
    </border>
    <border>
      <left/>
      <right style="hair">
        <color auto="1"/>
      </right>
      <top style="thin">
        <color indexed="64"/>
      </top>
      <bottom style="thin">
        <color indexed="64"/>
      </bottom>
      <diagonal/>
    </border>
    <border>
      <left style="medium">
        <color auto="1"/>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indexed="64"/>
      </bottom>
      <diagonal/>
    </border>
    <border>
      <left style="medium">
        <color auto="1"/>
      </left>
      <right style="thin">
        <color indexed="64"/>
      </right>
      <top/>
      <bottom style="thin">
        <color rgb="FF000000"/>
      </bottom>
      <diagonal/>
    </border>
    <border>
      <left style="medium">
        <color auto="1"/>
      </left>
      <right style="thin">
        <color indexed="64"/>
      </right>
      <top style="thin">
        <color indexed="64"/>
      </top>
      <bottom/>
      <diagonal/>
    </border>
    <border>
      <left style="medium">
        <color auto="1"/>
      </left>
      <right/>
      <top style="thin">
        <color indexed="64"/>
      </top>
      <bottom style="thin">
        <color indexed="64"/>
      </bottom>
      <diagonal/>
    </border>
    <border>
      <left style="medium">
        <color auto="1"/>
      </left>
      <right style="thin">
        <color indexed="64"/>
      </right>
      <top/>
      <bottom style="medium">
        <color auto="1"/>
      </bottom>
      <diagonal/>
    </border>
    <border>
      <left/>
      <right style="thin">
        <color auto="1"/>
      </right>
      <top/>
      <bottom style="medium">
        <color auto="1"/>
      </bottom>
      <diagonal/>
    </border>
    <border>
      <left/>
      <right style="medium">
        <color auto="1"/>
      </right>
      <top style="thin">
        <color auto="1"/>
      </top>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medium">
        <color indexed="64"/>
      </right>
      <top style="medium">
        <color auto="1"/>
      </top>
      <bottom/>
      <diagonal/>
    </border>
    <border>
      <left/>
      <right/>
      <top/>
      <bottom style="medium">
        <color indexed="64"/>
      </bottom>
      <diagonal/>
    </border>
    <border>
      <left/>
      <right/>
      <top/>
      <bottom style="double">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thin">
        <color indexed="8"/>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8"/>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673">
    <xf numFmtId="0" fontId="0" fillId="0" borderId="0"/>
    <xf numFmtId="0" fontId="7" fillId="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2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2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26"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10" fillId="30"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30" borderId="26" applyNumberFormat="0" applyAlignment="0" applyProtection="0"/>
    <xf numFmtId="0" fontId="10" fillId="2" borderId="26" applyNumberFormat="0" applyAlignment="0" applyProtection="0"/>
    <xf numFmtId="0" fontId="10" fillId="30" borderId="26" applyNumberFormat="0" applyAlignment="0" applyProtection="0"/>
    <xf numFmtId="0" fontId="10" fillId="2" borderId="26" applyNumberFormat="0" applyAlignment="0" applyProtection="0"/>
    <xf numFmtId="0" fontId="10" fillId="2" borderId="26"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1" fillId="31" borderId="27" applyNumberFormat="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12" fillId="0" borderId="28" applyNumberFormat="0" applyFill="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32"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33"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35"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0" fontId="15" fillId="38" borderId="26" applyNumberFormat="0" applyAlignment="0" applyProtection="0"/>
    <xf numFmtId="173" fontId="2" fillId="0" borderId="0" applyFont="0" applyFill="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6"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164" fontId="2" fillId="0" borderId="0" applyFont="0" applyFill="0" applyBorder="0" applyAlignment="0" applyProtection="0"/>
    <xf numFmtId="164" fontId="7" fillId="0" borderId="0" applyFont="0" applyFill="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2" fillId="0" borderId="0"/>
    <xf numFmtId="0" fontId="7" fillId="0" borderId="0"/>
    <xf numFmtId="0" fontId="7" fillId="0" borderId="0"/>
    <xf numFmtId="0" fontId="19" fillId="0" borderId="0"/>
    <xf numFmtId="0" fontId="19" fillId="0" borderId="0"/>
    <xf numFmtId="0" fontId="20" fillId="0" borderId="0"/>
    <xf numFmtId="0" fontId="3" fillId="0" borderId="0">
      <alignment horizontal="right"/>
    </xf>
    <xf numFmtId="0" fontId="7" fillId="0" borderId="0"/>
    <xf numFmtId="0" fontId="2" fillId="0" borderId="0"/>
    <xf numFmtId="0" fontId="2" fillId="0" borderId="0"/>
    <xf numFmtId="0" fontId="2" fillId="0" borderId="0"/>
    <xf numFmtId="0" fontId="21"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xf numFmtId="0" fontId="7" fillId="0" borderId="0"/>
    <xf numFmtId="0" fontId="19" fillId="0" borderId="0"/>
    <xf numFmtId="0" fontId="7" fillId="0" borderId="0"/>
    <xf numFmtId="0" fontId="2" fillId="0" borderId="0" applyNumberFormat="0" applyFill="0" applyBorder="0" applyAlignment="0" applyProtection="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41" borderId="30" applyNumberFormat="0" applyFont="0" applyAlignment="0" applyProtection="0"/>
    <xf numFmtId="0" fontId="1" fillId="41" borderId="30" applyNumberFormat="0" applyFont="0" applyAlignment="0" applyProtection="0"/>
    <xf numFmtId="0" fontId="7"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7"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0" fontId="1" fillId="41" borderId="30" applyNumberFormat="0" applyFont="0" applyAlignment="0" applyProtection="0"/>
    <xf numFmtId="9" fontId="2" fillId="0" borderId="0" applyFont="0" applyFill="0" applyBorder="0" applyAlignment="0" applyProtection="0"/>
    <xf numFmtId="0" fontId="23" fillId="30"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30" borderId="31" applyNumberFormat="0" applyAlignment="0" applyProtection="0"/>
    <xf numFmtId="0" fontId="23" fillId="2" borderId="31" applyNumberFormat="0" applyAlignment="0" applyProtection="0"/>
    <xf numFmtId="0" fontId="23" fillId="30" borderId="31" applyNumberFormat="0" applyAlignment="0" applyProtection="0"/>
    <xf numFmtId="0" fontId="23" fillId="2" borderId="31" applyNumberFormat="0" applyAlignment="0" applyProtection="0"/>
    <xf numFmtId="0" fontId="23" fillId="2" borderId="31"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3" fillId="0" borderId="29"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7" fillId="0" borderId="32" applyNumberFormat="0" applyFill="0" applyAlignment="0" applyProtection="0"/>
    <xf numFmtId="0" fontId="28" fillId="0" borderId="32" applyNumberFormat="0" applyFill="0" applyAlignment="0" applyProtection="0"/>
    <xf numFmtId="0" fontId="28" fillId="0" borderId="3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14" fillId="0" borderId="33"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4" fillId="0" borderId="33"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6" fillId="0" borderId="0" applyNumberFormat="0" applyFill="0" applyBorder="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4"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9" fontId="7" fillId="0" borderId="0" applyFont="0" applyFill="0" applyBorder="0" applyAlignment="0" applyProtection="0"/>
    <xf numFmtId="176" fontId="84" fillId="0" borderId="0"/>
    <xf numFmtId="176" fontId="85" fillId="0" borderId="0"/>
  </cellStyleXfs>
  <cellXfs count="994">
    <xf numFmtId="0" fontId="0" fillId="0" borderId="0" xfId="0"/>
    <xf numFmtId="169" fontId="0" fillId="0" borderId="0" xfId="0" applyNumberFormat="1"/>
    <xf numFmtId="0" fontId="19" fillId="0" borderId="0" xfId="0" applyFont="1" applyAlignment="1">
      <alignment vertical="center" wrapText="1"/>
    </xf>
    <xf numFmtId="0" fontId="0" fillId="0" borderId="0" xfId="0" applyAlignment="1">
      <alignment vertical="center"/>
    </xf>
    <xf numFmtId="0" fontId="31" fillId="0" borderId="0" xfId="0" applyFont="1" applyAlignment="1">
      <alignment vertical="center"/>
    </xf>
    <xf numFmtId="0" fontId="31" fillId="0" borderId="0" xfId="0" applyFont="1" applyBorder="1" applyAlignment="1">
      <alignment vertical="center"/>
    </xf>
    <xf numFmtId="0" fontId="32" fillId="0" borderId="0" xfId="0" applyFont="1" applyAlignment="1">
      <alignment vertical="center"/>
    </xf>
    <xf numFmtId="0" fontId="33" fillId="0" borderId="4" xfId="1296" applyFont="1" applyFill="1" applyBorder="1" applyAlignment="1">
      <alignment vertical="center"/>
    </xf>
    <xf numFmtId="0" fontId="33" fillId="0" borderId="4" xfId="1296" applyFont="1" applyFill="1" applyBorder="1" applyAlignment="1">
      <alignment horizontal="center" vertical="center"/>
    </xf>
    <xf numFmtId="0" fontId="31" fillId="10" borderId="4" xfId="0" applyFont="1" applyFill="1" applyBorder="1" applyAlignment="1">
      <alignment vertical="center" wrapText="1"/>
    </xf>
    <xf numFmtId="165" fontId="31" fillId="10" borderId="0" xfId="0" applyNumberFormat="1" applyFont="1" applyFill="1" applyBorder="1" applyAlignment="1">
      <alignment horizontal="right" vertical="center" wrapText="1" indent="3"/>
    </xf>
    <xf numFmtId="0" fontId="31" fillId="42" borderId="5" xfId="0" applyFont="1" applyFill="1" applyBorder="1" applyAlignment="1">
      <alignment vertical="center" wrapText="1"/>
    </xf>
    <xf numFmtId="0" fontId="31" fillId="10" borderId="5" xfId="0" applyFont="1" applyFill="1" applyBorder="1" applyAlignment="1">
      <alignment vertical="center" wrapText="1"/>
    </xf>
    <xf numFmtId="2" fontId="31" fillId="0" borderId="0" xfId="1296" applyNumberFormat="1" applyFont="1" applyFill="1" applyBorder="1" applyAlignment="1">
      <alignment horizontal="right" vertical="center" indent="3"/>
    </xf>
    <xf numFmtId="165" fontId="31" fillId="0" borderId="0" xfId="0" applyNumberFormat="1" applyFont="1" applyFill="1" applyBorder="1" applyAlignment="1">
      <alignment horizontal="right" vertical="center" wrapText="1" indent="3"/>
    </xf>
    <xf numFmtId="165" fontId="31" fillId="0" borderId="0" xfId="1296" applyNumberFormat="1" applyFont="1" applyFill="1" applyBorder="1" applyAlignment="1">
      <alignment horizontal="right" vertical="center" indent="3"/>
    </xf>
    <xf numFmtId="0" fontId="31" fillId="10" borderId="10" xfId="0" applyFont="1" applyFill="1" applyBorder="1" applyAlignment="1">
      <alignment vertical="center" wrapText="1"/>
    </xf>
    <xf numFmtId="0" fontId="31" fillId="42" borderId="17" xfId="0" applyFont="1" applyFill="1" applyBorder="1" applyAlignment="1">
      <alignment vertical="center"/>
    </xf>
    <xf numFmtId="0" fontId="31" fillId="10" borderId="16" xfId="0" applyFont="1" applyFill="1" applyBorder="1" applyAlignment="1">
      <alignment vertical="center"/>
    </xf>
    <xf numFmtId="0" fontId="31" fillId="10" borderId="11" xfId="0" applyFont="1" applyFill="1" applyBorder="1" applyAlignment="1">
      <alignment vertical="center"/>
    </xf>
    <xf numFmtId="0" fontId="31" fillId="10" borderId="6" xfId="0" applyFont="1" applyFill="1" applyBorder="1" applyAlignment="1">
      <alignment vertical="center"/>
    </xf>
    <xf numFmtId="0" fontId="31" fillId="10" borderId="7" xfId="0" applyFont="1" applyFill="1" applyBorder="1" applyAlignment="1">
      <alignment vertical="center"/>
    </xf>
    <xf numFmtId="0" fontId="31" fillId="10" borderId="13" xfId="0" applyFont="1" applyFill="1" applyBorder="1" applyAlignment="1">
      <alignment vertical="center"/>
    </xf>
    <xf numFmtId="0" fontId="31" fillId="10" borderId="0" xfId="0" applyFont="1" applyFill="1" applyBorder="1" applyAlignment="1">
      <alignment vertical="center"/>
    </xf>
    <xf numFmtId="0" fontId="34" fillId="0" borderId="4" xfId="1261" applyFont="1" applyFill="1" applyBorder="1" applyAlignment="1">
      <alignment horizontal="center" vertical="center"/>
    </xf>
    <xf numFmtId="0" fontId="33" fillId="0" borderId="8" xfId="1296" applyFont="1" applyFill="1" applyBorder="1" applyAlignment="1">
      <alignment horizontal="center" vertical="center"/>
    </xf>
    <xf numFmtId="0" fontId="34" fillId="0" borderId="5" xfId="1261" applyFont="1" applyFill="1" applyBorder="1" applyAlignment="1">
      <alignment horizontal="center" vertical="center"/>
    </xf>
    <xf numFmtId="0" fontId="34" fillId="10" borderId="4" xfId="0" applyFont="1" applyFill="1" applyBorder="1" applyAlignment="1">
      <alignment vertical="center" wrapText="1"/>
    </xf>
    <xf numFmtId="165" fontId="34" fillId="10" borderId="4" xfId="0" applyNumberFormat="1" applyFont="1" applyFill="1" applyBorder="1" applyAlignment="1">
      <alignment horizontal="right" vertical="center" wrapText="1" indent="3"/>
    </xf>
    <xf numFmtId="0" fontId="34" fillId="10" borderId="5" xfId="0" applyFont="1" applyFill="1" applyBorder="1" applyAlignment="1">
      <alignment vertical="center" wrapText="1"/>
    </xf>
    <xf numFmtId="0" fontId="34" fillId="10" borderId="5" xfId="0" applyFont="1" applyFill="1" applyBorder="1" applyAlignment="1">
      <alignment horizontal="center" vertical="center" wrapText="1"/>
    </xf>
    <xf numFmtId="165" fontId="34" fillId="10" borderId="5" xfId="0" applyNumberFormat="1" applyFont="1" applyFill="1" applyBorder="1" applyAlignment="1">
      <alignment horizontal="right" vertical="center" wrapText="1" indent="3"/>
    </xf>
    <xf numFmtId="0" fontId="34" fillId="10" borderId="10" xfId="0" applyFont="1" applyFill="1" applyBorder="1" applyAlignment="1">
      <alignment vertical="center" wrapText="1"/>
    </xf>
    <xf numFmtId="0" fontId="34" fillId="10" borderId="10" xfId="0" applyFont="1" applyFill="1" applyBorder="1" applyAlignment="1">
      <alignment horizontal="center" vertical="center" wrapText="1"/>
    </xf>
    <xf numFmtId="165" fontId="34" fillId="10" borderId="10" xfId="0" applyNumberFormat="1" applyFont="1" applyFill="1" applyBorder="1" applyAlignment="1">
      <alignment horizontal="right" vertical="center" wrapText="1" indent="3"/>
    </xf>
    <xf numFmtId="0" fontId="34" fillId="10" borderId="17" xfId="0" applyFont="1" applyFill="1" applyBorder="1" applyAlignment="1">
      <alignment horizontal="left" vertical="center"/>
    </xf>
    <xf numFmtId="0" fontId="31" fillId="10" borderId="9" xfId="0" applyFont="1" applyFill="1" applyBorder="1" applyAlignment="1">
      <alignment vertical="center"/>
    </xf>
    <xf numFmtId="0" fontId="32" fillId="0" borderId="0" xfId="0" applyFont="1" applyAlignment="1">
      <alignment horizontal="right" vertical="center" indent="3"/>
    </xf>
    <xf numFmtId="0" fontId="34" fillId="0" borderId="4" xfId="0" applyFont="1" applyFill="1" applyBorder="1" applyAlignment="1">
      <alignment horizontal="center" vertical="center"/>
    </xf>
    <xf numFmtId="0" fontId="32" fillId="0" borderId="0" xfId="0" applyFont="1" applyFill="1" applyAlignment="1">
      <alignment vertical="center"/>
    </xf>
    <xf numFmtId="0" fontId="32" fillId="0" borderId="16" xfId="0" applyFont="1" applyBorder="1" applyAlignment="1">
      <alignment vertical="center"/>
    </xf>
    <xf numFmtId="0" fontId="32" fillId="0" borderId="11" xfId="0" applyFont="1" applyBorder="1" applyAlignment="1">
      <alignment vertical="center"/>
    </xf>
    <xf numFmtId="0" fontId="32" fillId="0" borderId="0" xfId="0" applyFont="1" applyBorder="1" applyAlignment="1">
      <alignment vertical="center"/>
    </xf>
    <xf numFmtId="0" fontId="32" fillId="0" borderId="7" xfId="0" applyFont="1" applyBorder="1" applyAlignment="1">
      <alignment vertical="center"/>
    </xf>
    <xf numFmtId="0" fontId="32" fillId="0" borderId="13" xfId="0" applyFont="1" applyBorder="1" applyAlignment="1">
      <alignment vertical="center"/>
    </xf>
    <xf numFmtId="165" fontId="32" fillId="0" borderId="0" xfId="0" applyNumberFormat="1" applyFont="1" applyAlignment="1">
      <alignment vertical="center"/>
    </xf>
    <xf numFmtId="0" fontId="33" fillId="0" borderId="0" xfId="1296" applyFont="1" applyFill="1" applyBorder="1" applyAlignment="1">
      <alignment horizontal="center" vertical="center"/>
    </xf>
    <xf numFmtId="170" fontId="32" fillId="0" borderId="0" xfId="0" applyNumberFormat="1" applyFont="1" applyAlignment="1">
      <alignment vertical="center"/>
    </xf>
    <xf numFmtId="166" fontId="32" fillId="0" borderId="0" xfId="0" applyNumberFormat="1" applyFont="1" applyAlignment="1">
      <alignment vertical="center"/>
    </xf>
    <xf numFmtId="4" fontId="32" fillId="0" borderId="0" xfId="0" applyNumberFormat="1" applyFont="1" applyAlignment="1">
      <alignment vertical="center"/>
    </xf>
    <xf numFmtId="0" fontId="32" fillId="0" borderId="0" xfId="0" applyFont="1" applyFill="1"/>
    <xf numFmtId="0" fontId="32" fillId="0" borderId="0" xfId="0" applyFont="1"/>
    <xf numFmtId="2" fontId="32" fillId="0" borderId="0" xfId="0" applyNumberFormat="1" applyFont="1"/>
    <xf numFmtId="0" fontId="43" fillId="42" borderId="0" xfId="1275" applyFont="1" applyFill="1" applyAlignment="1">
      <alignment vertical="center"/>
    </xf>
    <xf numFmtId="3" fontId="43" fillId="42" borderId="0" xfId="1275" applyNumberFormat="1" applyFont="1" applyFill="1" applyAlignment="1">
      <alignment vertical="center"/>
    </xf>
    <xf numFmtId="0" fontId="43" fillId="0" borderId="0" xfId="1275" applyFont="1" applyAlignment="1">
      <alignment vertical="center"/>
    </xf>
    <xf numFmtId="0" fontId="39" fillId="0" borderId="0" xfId="1275" applyFont="1" applyFill="1" applyBorder="1" applyAlignment="1">
      <alignment horizontal="center" vertical="center"/>
    </xf>
    <xf numFmtId="0" fontId="44" fillId="0" borderId="4" xfId="1275" applyFont="1" applyFill="1" applyBorder="1" applyAlignment="1">
      <alignment horizontal="center" vertical="center"/>
    </xf>
    <xf numFmtId="0" fontId="43" fillId="0" borderId="0" xfId="1275" applyFont="1" applyFill="1" applyAlignment="1">
      <alignment vertical="center"/>
    </xf>
    <xf numFmtId="0" fontId="43" fillId="0" borderId="6" xfId="1275" applyFont="1" applyFill="1" applyBorder="1" applyAlignment="1">
      <alignment horizontal="center" vertical="center"/>
    </xf>
    <xf numFmtId="0" fontId="43" fillId="0" borderId="7" xfId="1275" applyFont="1" applyFill="1" applyBorder="1" applyAlignment="1">
      <alignment horizontal="center" vertical="center"/>
    </xf>
    <xf numFmtId="3" fontId="40" fillId="0" borderId="8" xfId="1275" applyNumberFormat="1" applyFont="1" applyFill="1" applyBorder="1" applyAlignment="1">
      <alignment horizontal="right" vertical="center" indent="2"/>
    </xf>
    <xf numFmtId="0" fontId="39" fillId="42" borderId="0" xfId="1275" applyFont="1" applyFill="1" applyBorder="1" applyAlignment="1">
      <alignment vertical="center"/>
    </xf>
    <xf numFmtId="0" fontId="39" fillId="0" borderId="0" xfId="1275" applyFont="1" applyAlignment="1">
      <alignment vertical="center"/>
    </xf>
    <xf numFmtId="0" fontId="43" fillId="42" borderId="0" xfId="1275" applyFont="1" applyFill="1" applyBorder="1" applyAlignment="1">
      <alignment vertical="center"/>
    </xf>
    <xf numFmtId="0" fontId="43" fillId="42" borderId="0" xfId="1275" applyFont="1" applyFill="1" applyBorder="1" applyAlignment="1">
      <alignment horizontal="left" vertical="center"/>
    </xf>
    <xf numFmtId="3" fontId="31" fillId="42" borderId="5" xfId="1275" applyNumberFormat="1" applyFont="1" applyFill="1" applyBorder="1" applyAlignment="1">
      <alignment horizontal="right" vertical="center" indent="2"/>
    </xf>
    <xf numFmtId="3" fontId="40" fillId="42" borderId="8" xfId="1275" applyNumberFormat="1" applyFont="1" applyFill="1" applyBorder="1" applyAlignment="1">
      <alignment horizontal="right" vertical="center" indent="2"/>
    </xf>
    <xf numFmtId="0" fontId="41" fillId="42" borderId="0" xfId="1275" applyFont="1" applyFill="1" applyBorder="1" applyAlignment="1">
      <alignment vertical="center"/>
    </xf>
    <xf numFmtId="0" fontId="41" fillId="0" borderId="0" xfId="1275" applyFont="1" applyAlignment="1">
      <alignment vertical="center"/>
    </xf>
    <xf numFmtId="0" fontId="43" fillId="42" borderId="7" xfId="1275" applyFont="1" applyFill="1" applyBorder="1" applyAlignment="1">
      <alignment horizontal="left" vertical="center"/>
    </xf>
    <xf numFmtId="0" fontId="43" fillId="0" borderId="0" xfId="1275" applyFont="1" applyFill="1" applyBorder="1" applyAlignment="1">
      <alignment vertical="center"/>
    </xf>
    <xf numFmtId="0" fontId="45" fillId="0" borderId="0" xfId="1275" applyFont="1" applyAlignment="1">
      <alignment vertical="center"/>
    </xf>
    <xf numFmtId="165" fontId="31" fillId="42" borderId="5" xfId="1275" applyNumberFormat="1" applyFont="1" applyFill="1" applyBorder="1" applyAlignment="1">
      <alignment horizontal="right" vertical="center" indent="3"/>
    </xf>
    <xf numFmtId="2" fontId="31" fillId="42" borderId="5" xfId="1275" applyNumberFormat="1" applyFont="1" applyFill="1" applyBorder="1" applyAlignment="1">
      <alignment horizontal="right" vertical="center" indent="3"/>
    </xf>
    <xf numFmtId="165" fontId="40" fillId="42" borderId="8" xfId="1275" applyNumberFormat="1" applyFont="1" applyFill="1" applyBorder="1" applyAlignment="1">
      <alignment horizontal="right" vertical="center" indent="3"/>
    </xf>
    <xf numFmtId="2" fontId="40" fillId="42" borderId="8" xfId="1275" applyNumberFormat="1" applyFont="1" applyFill="1" applyBorder="1" applyAlignment="1">
      <alignment horizontal="right" vertical="center" indent="3"/>
    </xf>
    <xf numFmtId="0" fontId="39" fillId="42" borderId="0" xfId="1275" applyFont="1" applyFill="1" applyAlignment="1">
      <alignment vertical="center"/>
    </xf>
    <xf numFmtId="0" fontId="43" fillId="0" borderId="17" xfId="1275" applyFont="1" applyFill="1" applyBorder="1" applyAlignment="1">
      <alignment vertical="center"/>
    </xf>
    <xf numFmtId="0" fontId="43" fillId="0" borderId="16" xfId="1275" applyFont="1" applyFill="1" applyBorder="1" applyAlignment="1">
      <alignment vertical="center"/>
    </xf>
    <xf numFmtId="0" fontId="43" fillId="0" borderId="9" xfId="1275" applyFont="1" applyFill="1" applyBorder="1" applyAlignment="1">
      <alignment vertical="center"/>
    </xf>
    <xf numFmtId="0" fontId="43" fillId="42" borderId="9" xfId="1275" applyFont="1" applyFill="1" applyBorder="1" applyAlignment="1">
      <alignment vertical="center"/>
    </xf>
    <xf numFmtId="0" fontId="43" fillId="42" borderId="6" xfId="1275" applyFont="1" applyFill="1" applyBorder="1" applyAlignment="1">
      <alignment vertical="center"/>
    </xf>
    <xf numFmtId="0" fontId="43" fillId="42" borderId="7" xfId="1275" applyFont="1" applyFill="1" applyBorder="1" applyAlignment="1">
      <alignment vertical="center"/>
    </xf>
    <xf numFmtId="3" fontId="31" fillId="42" borderId="10" xfId="1275" applyNumberFormat="1" applyFont="1" applyFill="1" applyBorder="1" applyAlignment="1">
      <alignment horizontal="right" vertical="center" indent="2"/>
    </xf>
    <xf numFmtId="165" fontId="31" fillId="42" borderId="10" xfId="1275" applyNumberFormat="1" applyFont="1" applyFill="1" applyBorder="1" applyAlignment="1">
      <alignment horizontal="right" vertical="center" indent="3"/>
    </xf>
    <xf numFmtId="2" fontId="31" fillId="42" borderId="10" xfId="1275" applyNumberFormat="1" applyFont="1" applyFill="1" applyBorder="1" applyAlignment="1">
      <alignment horizontal="right" vertical="center" indent="3"/>
    </xf>
    <xf numFmtId="0" fontId="43" fillId="42" borderId="17" xfId="1275" applyFont="1" applyFill="1" applyBorder="1" applyAlignment="1">
      <alignment vertical="center"/>
    </xf>
    <xf numFmtId="0" fontId="43" fillId="42" borderId="16" xfId="1275" applyFont="1" applyFill="1" applyBorder="1" applyAlignment="1">
      <alignment vertical="center"/>
    </xf>
    <xf numFmtId="3" fontId="31" fillId="42" borderId="4" xfId="1275" applyNumberFormat="1" applyFont="1" applyFill="1" applyBorder="1" applyAlignment="1">
      <alignment horizontal="right" vertical="center" indent="2"/>
    </xf>
    <xf numFmtId="165" fontId="31" fillId="42" borderId="4" xfId="1275" applyNumberFormat="1" applyFont="1" applyFill="1" applyBorder="1" applyAlignment="1">
      <alignment horizontal="right" vertical="center" indent="3"/>
    </xf>
    <xf numFmtId="2" fontId="31" fillId="42" borderId="4" xfId="1275" applyNumberFormat="1" applyFont="1" applyFill="1" applyBorder="1" applyAlignment="1">
      <alignment horizontal="right" vertical="center" indent="3"/>
    </xf>
    <xf numFmtId="0" fontId="43" fillId="42" borderId="14" xfId="1275" applyFont="1" applyFill="1" applyBorder="1" applyAlignment="1">
      <alignment horizontal="left" vertical="center"/>
    </xf>
    <xf numFmtId="0" fontId="43" fillId="42" borderId="18" xfId="1275" applyFont="1" applyFill="1" applyBorder="1" applyAlignment="1">
      <alignment horizontal="left" vertical="center"/>
    </xf>
    <xf numFmtId="3" fontId="40" fillId="42" borderId="10" xfId="1275" applyNumberFormat="1" applyFont="1" applyFill="1" applyBorder="1" applyAlignment="1">
      <alignment horizontal="right" vertical="center" indent="2"/>
    </xf>
    <xf numFmtId="165" fontId="40" fillId="42" borderId="10" xfId="1275" applyNumberFormat="1" applyFont="1" applyFill="1" applyBorder="1" applyAlignment="1">
      <alignment horizontal="right" vertical="center" indent="3"/>
    </xf>
    <xf numFmtId="2" fontId="40" fillId="42" borderId="10" xfId="1275" applyNumberFormat="1" applyFont="1" applyFill="1" applyBorder="1" applyAlignment="1">
      <alignment horizontal="right" vertical="center" indent="3"/>
    </xf>
    <xf numFmtId="0" fontId="39" fillId="0" borderId="7" xfId="1275" applyFont="1" applyFill="1" applyBorder="1" applyAlignment="1">
      <alignment horizontal="center" vertical="center"/>
    </xf>
    <xf numFmtId="0" fontId="40" fillId="42" borderId="8" xfId="0" applyFont="1" applyFill="1" applyBorder="1" applyAlignment="1">
      <alignment horizontal="center" vertical="center" wrapText="1"/>
    </xf>
    <xf numFmtId="2" fontId="40" fillId="42" borderId="8" xfId="0" applyNumberFormat="1" applyFont="1" applyFill="1" applyBorder="1" applyAlignment="1">
      <alignment horizontal="center" vertical="center" wrapText="1"/>
    </xf>
    <xf numFmtId="0" fontId="31" fillId="42" borderId="5" xfId="0" applyFont="1" applyFill="1" applyBorder="1" applyAlignment="1">
      <alignment horizontal="center" vertical="center" wrapText="1"/>
    </xf>
    <xf numFmtId="2" fontId="31" fillId="42" borderId="5" xfId="0" applyNumberFormat="1" applyFont="1" applyFill="1" applyBorder="1" applyAlignment="1">
      <alignment horizontal="center" vertical="center" wrapText="1"/>
    </xf>
    <xf numFmtId="0" fontId="31" fillId="42" borderId="10" xfId="0" applyFont="1" applyFill="1" applyBorder="1" applyAlignment="1">
      <alignment horizontal="center" vertical="center" wrapText="1"/>
    </xf>
    <xf numFmtId="2" fontId="31" fillId="42" borderId="10" xfId="0" applyNumberFormat="1" applyFont="1" applyFill="1" applyBorder="1" applyAlignment="1">
      <alignment horizontal="center" vertical="center" wrapText="1"/>
    </xf>
    <xf numFmtId="0" fontId="31" fillId="42" borderId="0" xfId="1286" applyFont="1" applyFill="1"/>
    <xf numFmtId="0" fontId="32" fillId="0" borderId="0" xfId="1286" applyFont="1"/>
    <xf numFmtId="0" fontId="32" fillId="42" borderId="0" xfId="0" applyFont="1" applyFill="1" applyAlignment="1">
      <alignment vertical="center"/>
    </xf>
    <xf numFmtId="0" fontId="32" fillId="42" borderId="0" xfId="0" applyFont="1" applyFill="1"/>
    <xf numFmtId="0" fontId="33" fillId="0" borderId="0" xfId="1293" applyFont="1" applyFill="1" applyBorder="1" applyAlignment="1">
      <alignment horizontal="center" vertical="center"/>
    </xf>
    <xf numFmtId="0" fontId="39" fillId="0" borderId="0" xfId="0" applyFont="1" applyAlignment="1">
      <alignment vertical="center"/>
    </xf>
    <xf numFmtId="0" fontId="34" fillId="10" borderId="4" xfId="1253" applyFont="1" applyFill="1" applyBorder="1" applyAlignment="1">
      <alignment vertical="center"/>
    </xf>
    <xf numFmtId="0" fontId="34" fillId="10" borderId="10" xfId="1253" applyFont="1" applyFill="1" applyBorder="1" applyAlignment="1">
      <alignment vertical="center"/>
    </xf>
    <xf numFmtId="165" fontId="34" fillId="10" borderId="5" xfId="1253" quotePrefix="1" applyNumberFormat="1" applyFont="1" applyFill="1" applyBorder="1" applyAlignment="1">
      <alignment horizontal="right" vertical="center" indent="3"/>
    </xf>
    <xf numFmtId="165" fontId="34" fillId="10" borderId="5" xfId="1253" applyNumberFormat="1" applyFont="1" applyFill="1" applyBorder="1" applyAlignment="1">
      <alignment horizontal="right" vertical="center" indent="3"/>
    </xf>
    <xf numFmtId="0" fontId="34" fillId="10" borderId="5" xfId="1253" applyFont="1" applyFill="1" applyBorder="1" applyAlignment="1">
      <alignment vertical="center"/>
    </xf>
    <xf numFmtId="165" fontId="34" fillId="0" borderId="5" xfId="1253" applyNumberFormat="1" applyFont="1" applyFill="1" applyBorder="1" applyAlignment="1">
      <alignment horizontal="right" vertical="center" indent="3"/>
    </xf>
    <xf numFmtId="167" fontId="34" fillId="10" borderId="10" xfId="1253" applyNumberFormat="1" applyFont="1" applyFill="1" applyBorder="1" applyAlignment="1">
      <alignment horizontal="right" vertical="center" indent="3"/>
    </xf>
    <xf numFmtId="0" fontId="34" fillId="10" borderId="15" xfId="1253" applyFont="1" applyFill="1" applyBorder="1" applyAlignment="1">
      <alignment vertical="center"/>
    </xf>
    <xf numFmtId="0" fontId="34" fillId="10" borderId="14" xfId="1253" applyFont="1" applyFill="1" applyBorder="1" applyAlignment="1">
      <alignment vertical="center"/>
    </xf>
    <xf numFmtId="168" fontId="32" fillId="0" borderId="0" xfId="0" applyNumberFormat="1" applyFont="1" applyAlignment="1">
      <alignment vertical="center"/>
    </xf>
    <xf numFmtId="174" fontId="32" fillId="0" borderId="0" xfId="0" applyNumberFormat="1" applyFont="1" applyAlignment="1">
      <alignment vertical="center"/>
    </xf>
    <xf numFmtId="165" fontId="34" fillId="10" borderId="0" xfId="1253" applyNumberFormat="1" applyFont="1" applyFill="1" applyBorder="1" applyAlignment="1">
      <alignment horizontal="right" vertical="center" indent="3"/>
    </xf>
    <xf numFmtId="165" fontId="34" fillId="10" borderId="0" xfId="1253" quotePrefix="1" applyNumberFormat="1" applyFont="1" applyFill="1" applyBorder="1" applyAlignment="1">
      <alignment horizontal="left" vertical="center" indent="3"/>
    </xf>
    <xf numFmtId="167" fontId="34" fillId="10" borderId="0" xfId="1253" applyNumberFormat="1" applyFont="1" applyFill="1" applyBorder="1" applyAlignment="1">
      <alignment horizontal="right" vertical="center" indent="3"/>
    </xf>
    <xf numFmtId="0" fontId="33" fillId="0" borderId="4" xfId="1305" applyFont="1" applyFill="1" applyBorder="1" applyAlignment="1">
      <alignment horizontal="center" vertical="center"/>
    </xf>
    <xf numFmtId="0" fontId="34" fillId="10" borderId="4" xfId="1305" applyFont="1" applyFill="1" applyBorder="1" applyAlignment="1">
      <alignment vertical="center"/>
    </xf>
    <xf numFmtId="0" fontId="34" fillId="42" borderId="5" xfId="1305" applyFont="1" applyFill="1" applyBorder="1" applyAlignment="1">
      <alignment vertical="center"/>
    </xf>
    <xf numFmtId="0" fontId="31" fillId="42" borderId="5" xfId="1305" applyFont="1" applyFill="1" applyBorder="1" applyAlignment="1">
      <alignment vertical="center"/>
    </xf>
    <xf numFmtId="0" fontId="31" fillId="42" borderId="5" xfId="1305" applyFont="1" applyFill="1" applyBorder="1" applyAlignment="1">
      <alignment horizontal="left" vertical="center" indent="3"/>
    </xf>
    <xf numFmtId="0" fontId="42" fillId="42" borderId="5" xfId="1305" quotePrefix="1" applyFont="1" applyFill="1" applyBorder="1" applyAlignment="1">
      <alignment horizontal="left" vertical="center" indent="3"/>
    </xf>
    <xf numFmtId="0" fontId="38" fillId="10" borderId="5" xfId="1305" applyFont="1" applyFill="1" applyBorder="1" applyAlignment="1">
      <alignment vertical="center"/>
    </xf>
    <xf numFmtId="49" fontId="34" fillId="10" borderId="5" xfId="1305" applyNumberFormat="1" applyFont="1" applyFill="1" applyBorder="1" applyAlignment="1">
      <alignment horizontal="left" vertical="center"/>
    </xf>
    <xf numFmtId="0" fontId="41" fillId="0" borderId="0" xfId="0" applyFont="1" applyFill="1" applyAlignment="1">
      <alignment vertical="center"/>
    </xf>
    <xf numFmtId="0" fontId="41" fillId="0" borderId="0" xfId="0" applyFont="1" applyAlignment="1">
      <alignment vertical="center"/>
    </xf>
    <xf numFmtId="0" fontId="34" fillId="10" borderId="16" xfId="1305" applyFont="1" applyFill="1" applyBorder="1" applyAlignment="1">
      <alignment horizontal="justify" vertical="center"/>
    </xf>
    <xf numFmtId="0" fontId="34" fillId="10" borderId="6" xfId="1253" applyFont="1" applyFill="1" applyBorder="1" applyAlignment="1">
      <alignment vertical="center"/>
    </xf>
    <xf numFmtId="0" fontId="34" fillId="10" borderId="7" xfId="1253" applyFont="1" applyFill="1" applyBorder="1" applyAlignment="1">
      <alignment vertical="center"/>
    </xf>
    <xf numFmtId="0" fontId="34" fillId="10" borderId="13" xfId="1253" applyFont="1" applyFill="1" applyBorder="1" applyAlignment="1">
      <alignment vertical="center"/>
    </xf>
    <xf numFmtId="2" fontId="32" fillId="0" borderId="0" xfId="0" applyNumberFormat="1" applyFont="1" applyAlignment="1">
      <alignment vertical="center"/>
    </xf>
    <xf numFmtId="49" fontId="39" fillId="42" borderId="0" xfId="0" applyNumberFormat="1" applyFont="1" applyFill="1" applyBorder="1" applyAlignment="1">
      <alignment horizontal="center" vertical="center"/>
    </xf>
    <xf numFmtId="49" fontId="39" fillId="42" borderId="8" xfId="0" applyNumberFormat="1" applyFont="1" applyFill="1" applyBorder="1" applyAlignment="1">
      <alignment horizontal="left" vertical="center"/>
    </xf>
    <xf numFmtId="1" fontId="39" fillId="42" borderId="8" xfId="0" applyNumberFormat="1" applyFont="1" applyFill="1" applyBorder="1" applyAlignment="1">
      <alignment horizontal="center" vertical="center"/>
    </xf>
    <xf numFmtId="1" fontId="39" fillId="42" borderId="18" xfId="0" applyNumberFormat="1" applyFont="1" applyFill="1" applyBorder="1" applyAlignment="1">
      <alignment horizontal="center" vertical="center"/>
    </xf>
    <xf numFmtId="0" fontId="32" fillId="0" borderId="11" xfId="0" applyFont="1" applyBorder="1"/>
    <xf numFmtId="49" fontId="32" fillId="42" borderId="4" xfId="0" applyNumberFormat="1" applyFont="1" applyFill="1" applyBorder="1" applyAlignment="1">
      <alignment horizontal="left" vertical="center"/>
    </xf>
    <xf numFmtId="165" fontId="32" fillId="42" borderId="5" xfId="0" applyNumberFormat="1" applyFont="1" applyFill="1" applyBorder="1" applyAlignment="1">
      <alignment horizontal="right" vertical="center" indent="3"/>
    </xf>
    <xf numFmtId="170" fontId="32" fillId="42" borderId="11" xfId="0" applyNumberFormat="1" applyFont="1" applyFill="1" applyBorder="1" applyAlignment="1">
      <alignment horizontal="right" vertical="center" indent="3"/>
    </xf>
    <xf numFmtId="165" fontId="32" fillId="42" borderId="11" xfId="0" applyNumberFormat="1" applyFont="1" applyFill="1" applyBorder="1" applyAlignment="1">
      <alignment horizontal="right" vertical="center" indent="3"/>
    </xf>
    <xf numFmtId="49" fontId="32" fillId="42" borderId="5" xfId="0" applyNumberFormat="1" applyFont="1" applyFill="1" applyBorder="1" applyAlignment="1">
      <alignment horizontal="left" vertical="center"/>
    </xf>
    <xf numFmtId="165" fontId="32" fillId="42" borderId="12" xfId="0" applyNumberFormat="1" applyFont="1" applyFill="1" applyBorder="1" applyAlignment="1">
      <alignment horizontal="right" vertical="center" indent="3"/>
    </xf>
    <xf numFmtId="165" fontId="32" fillId="42" borderId="13" xfId="0" applyNumberFormat="1" applyFont="1" applyFill="1" applyBorder="1" applyAlignment="1">
      <alignment horizontal="right" vertical="center" indent="3"/>
    </xf>
    <xf numFmtId="0" fontId="32" fillId="0" borderId="12" xfId="0" applyFont="1" applyBorder="1"/>
    <xf numFmtId="165" fontId="32" fillId="42" borderId="4" xfId="0" applyNumberFormat="1" applyFont="1" applyFill="1" applyBorder="1" applyAlignment="1">
      <alignment horizontal="right" vertical="center" indent="3"/>
    </xf>
    <xf numFmtId="49" fontId="32" fillId="42" borderId="10" xfId="0" applyNumberFormat="1" applyFont="1" applyFill="1" applyBorder="1" applyAlignment="1">
      <alignment horizontal="left" vertical="center"/>
    </xf>
    <xf numFmtId="165" fontId="32" fillId="42" borderId="10" xfId="0" applyNumberFormat="1" applyFont="1" applyFill="1" applyBorder="1" applyAlignment="1">
      <alignment horizontal="right" vertical="center" indent="3"/>
    </xf>
    <xf numFmtId="49" fontId="32" fillId="42" borderId="15" xfId="0" applyNumberFormat="1" applyFont="1" applyFill="1" applyBorder="1" applyAlignment="1">
      <alignment horizontal="left" vertical="center"/>
    </xf>
    <xf numFmtId="49" fontId="32" fillId="42" borderId="14" xfId="0" applyNumberFormat="1" applyFont="1" applyFill="1" applyBorder="1" applyAlignment="1">
      <alignment horizontal="left" vertical="center"/>
    </xf>
    <xf numFmtId="0" fontId="32" fillId="0" borderId="18" xfId="0" applyFont="1" applyBorder="1"/>
    <xf numFmtId="165" fontId="32" fillId="0" borderId="0" xfId="0" applyNumberFormat="1" applyFont="1"/>
    <xf numFmtId="0" fontId="31" fillId="0" borderId="0" xfId="1245" applyFont="1" applyAlignment="1">
      <alignment vertical="center"/>
    </xf>
    <xf numFmtId="0" fontId="33" fillId="42" borderId="8" xfId="1305" applyFont="1" applyFill="1" applyBorder="1" applyAlignment="1">
      <alignment horizontal="center" vertical="center"/>
    </xf>
    <xf numFmtId="0" fontId="34" fillId="42" borderId="4" xfId="1305" applyFont="1" applyFill="1" applyBorder="1" applyAlignment="1">
      <alignment vertical="center"/>
    </xf>
    <xf numFmtId="165" fontId="34" fillId="42" borderId="4" xfId="1305" applyNumberFormat="1" applyFont="1" applyFill="1" applyBorder="1" applyAlignment="1">
      <alignment horizontal="right" vertical="center" indent="3"/>
    </xf>
    <xf numFmtId="165" fontId="31" fillId="0" borderId="0" xfId="1245" applyNumberFormat="1" applyFont="1" applyAlignment="1">
      <alignment vertical="center"/>
    </xf>
    <xf numFmtId="165" fontId="34" fillId="42" borderId="5" xfId="1305" applyNumberFormat="1" applyFont="1" applyFill="1" applyBorder="1" applyAlignment="1">
      <alignment horizontal="right" vertical="center" indent="3"/>
    </xf>
    <xf numFmtId="0" fontId="34" fillId="42" borderId="10" xfId="1305" applyFont="1" applyFill="1" applyBorder="1" applyAlignment="1">
      <alignment vertical="center"/>
    </xf>
    <xf numFmtId="165" fontId="34" fillId="42" borderId="10" xfId="1305" applyNumberFormat="1" applyFont="1" applyFill="1" applyBorder="1" applyAlignment="1">
      <alignment horizontal="right" vertical="center" indent="3"/>
    </xf>
    <xf numFmtId="0" fontId="31" fillId="0" borderId="18" xfId="1245" applyFont="1" applyBorder="1" applyAlignment="1">
      <alignment vertical="center"/>
    </xf>
    <xf numFmtId="0" fontId="31" fillId="0" borderId="15" xfId="1245" applyFont="1" applyBorder="1" applyAlignment="1">
      <alignment vertical="center"/>
    </xf>
    <xf numFmtId="0" fontId="31" fillId="0" borderId="0" xfId="1245" applyFont="1"/>
    <xf numFmtId="165" fontId="31" fillId="0" borderId="0" xfId="1245" applyNumberFormat="1" applyFont="1"/>
    <xf numFmtId="172" fontId="34" fillId="42" borderId="4" xfId="1305" applyNumberFormat="1" applyFont="1" applyFill="1" applyBorder="1" applyAlignment="1">
      <alignment vertical="center"/>
    </xf>
    <xf numFmtId="172" fontId="34" fillId="42" borderId="5" xfId="1305" applyNumberFormat="1" applyFont="1" applyFill="1" applyBorder="1" applyAlignment="1">
      <alignment vertical="center"/>
    </xf>
    <xf numFmtId="172" fontId="34" fillId="42" borderId="10" xfId="1305" applyNumberFormat="1" applyFont="1" applyFill="1" applyBorder="1" applyAlignment="1">
      <alignment vertical="center"/>
    </xf>
    <xf numFmtId="0" fontId="33" fillId="0" borderId="0" xfId="1305" applyFont="1" applyFill="1" applyBorder="1" applyAlignment="1">
      <alignment horizontal="center" vertical="center" wrapText="1"/>
    </xf>
    <xf numFmtId="0" fontId="39" fillId="0" borderId="0" xfId="0" applyFont="1" applyAlignment="1">
      <alignment horizontal="left" vertical="center"/>
    </xf>
    <xf numFmtId="0" fontId="32" fillId="0" borderId="0" xfId="0" applyFont="1" applyAlignment="1">
      <alignment horizontal="left" vertical="center"/>
    </xf>
    <xf numFmtId="0" fontId="32" fillId="0" borderId="0" xfId="0" applyFont="1" applyAlignment="1">
      <alignment horizontal="center" vertical="center" wrapText="1"/>
    </xf>
    <xf numFmtId="0" fontId="32" fillId="42" borderId="8"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42" borderId="9" xfId="0" applyFont="1" applyFill="1" applyBorder="1" applyAlignment="1">
      <alignment vertical="center"/>
    </xf>
    <xf numFmtId="165" fontId="40" fillId="0" borderId="4" xfId="0" applyNumberFormat="1" applyFont="1" applyFill="1" applyBorder="1" applyAlignment="1">
      <alignment horizontal="right" vertical="center" indent="3"/>
    </xf>
    <xf numFmtId="0" fontId="40" fillId="0" borderId="0" xfId="0" applyFont="1" applyAlignment="1">
      <alignment vertical="center"/>
    </xf>
    <xf numFmtId="0" fontId="32" fillId="42" borderId="9" xfId="0" applyFont="1" applyFill="1" applyBorder="1" applyAlignment="1">
      <alignment vertical="center"/>
    </xf>
    <xf numFmtId="165" fontId="31" fillId="0" borderId="5" xfId="0" applyNumberFormat="1" applyFont="1" applyFill="1" applyBorder="1" applyAlignment="1">
      <alignment horizontal="right" vertical="center" indent="3"/>
    </xf>
    <xf numFmtId="0" fontId="39" fillId="42" borderId="15" xfId="0" applyFont="1" applyFill="1" applyBorder="1" applyAlignment="1">
      <alignment vertical="center"/>
    </xf>
    <xf numFmtId="165" fontId="31" fillId="0" borderId="14" xfId="0" applyNumberFormat="1" applyFont="1" applyFill="1" applyBorder="1" applyAlignment="1">
      <alignment horizontal="right" vertical="center" indent="3"/>
    </xf>
    <xf numFmtId="165" fontId="31" fillId="0" borderId="18" xfId="0" applyNumberFormat="1" applyFont="1" applyFill="1" applyBorder="1" applyAlignment="1">
      <alignment horizontal="right" vertical="center" indent="3"/>
    </xf>
    <xf numFmtId="0" fontId="41" fillId="42" borderId="9" xfId="0" applyFont="1" applyFill="1" applyBorder="1" applyAlignment="1">
      <alignment vertical="center"/>
    </xf>
    <xf numFmtId="165" fontId="42" fillId="0" borderId="4" xfId="0" applyNumberFormat="1" applyFont="1" applyFill="1" applyBorder="1" applyAlignment="1">
      <alignment horizontal="right" vertical="center" indent="3"/>
    </xf>
    <xf numFmtId="165" fontId="42" fillId="0" borderId="5" xfId="0" applyNumberFormat="1" applyFont="1" applyFill="1" applyBorder="1" applyAlignment="1">
      <alignment horizontal="right" vertical="center" indent="3"/>
    </xf>
    <xf numFmtId="0" fontId="41" fillId="42" borderId="6" xfId="0" applyFont="1" applyFill="1" applyBorder="1" applyAlignment="1">
      <alignment vertical="center"/>
    </xf>
    <xf numFmtId="165" fontId="42" fillId="0" borderId="10" xfId="0" applyNumberFormat="1" applyFont="1" applyFill="1" applyBorder="1" applyAlignment="1">
      <alignment horizontal="right" vertical="center" indent="3"/>
    </xf>
    <xf numFmtId="0" fontId="32" fillId="42" borderId="17" xfId="0" applyFont="1" applyFill="1" applyBorder="1" applyAlignment="1">
      <alignment vertical="center"/>
    </xf>
    <xf numFmtId="0" fontId="31" fillId="42" borderId="16" xfId="0" applyFont="1" applyFill="1" applyBorder="1" applyAlignment="1">
      <alignment horizontal="right" vertical="center"/>
    </xf>
    <xf numFmtId="0" fontId="31" fillId="42" borderId="11" xfId="0" applyFont="1" applyFill="1" applyBorder="1" applyAlignment="1">
      <alignment horizontal="right" vertical="center"/>
    </xf>
    <xf numFmtId="0" fontId="31" fillId="42" borderId="0" xfId="0" applyFont="1" applyFill="1" applyBorder="1" applyAlignment="1">
      <alignment horizontal="right" vertical="center"/>
    </xf>
    <xf numFmtId="0" fontId="31" fillId="42" borderId="12" xfId="0" applyFont="1" applyFill="1" applyBorder="1" applyAlignment="1">
      <alignment horizontal="right" vertical="center"/>
    </xf>
    <xf numFmtId="0" fontId="32" fillId="0" borderId="6" xfId="0" applyFont="1" applyFill="1" applyBorder="1" applyAlignment="1">
      <alignment vertical="center"/>
    </xf>
    <xf numFmtId="0" fontId="31" fillId="42" borderId="7" xfId="0" applyFont="1" applyFill="1" applyBorder="1" applyAlignment="1">
      <alignment horizontal="right" vertical="center"/>
    </xf>
    <xf numFmtId="0" fontId="31" fillId="42" borderId="13" xfId="0" applyFont="1" applyFill="1" applyBorder="1" applyAlignment="1">
      <alignment horizontal="right" vertical="center"/>
    </xf>
    <xf numFmtId="0" fontId="44" fillId="43" borderId="0" xfId="0" applyFont="1" applyFill="1" applyAlignment="1">
      <alignment vertical="center"/>
    </xf>
    <xf numFmtId="0" fontId="32" fillId="43" borderId="0" xfId="0" applyFont="1" applyFill="1" applyAlignment="1">
      <alignment vertical="center"/>
    </xf>
    <xf numFmtId="0" fontId="32" fillId="0" borderId="0" xfId="0" applyFont="1" applyAlignment="1">
      <alignment horizontal="right" vertical="center"/>
    </xf>
    <xf numFmtId="0" fontId="33" fillId="10" borderId="5" xfId="1305" applyFont="1" applyFill="1" applyBorder="1" applyAlignment="1">
      <alignment vertical="center"/>
    </xf>
    <xf numFmtId="3" fontId="34" fillId="0" borderId="5" xfId="1306" applyNumberFormat="1" applyFont="1" applyFill="1" applyBorder="1" applyAlignment="1">
      <alignment horizontal="right" vertical="center" indent="2"/>
    </xf>
    <xf numFmtId="3" fontId="33" fillId="0" borderId="5" xfId="1306" applyNumberFormat="1" applyFont="1" applyFill="1" applyBorder="1" applyAlignment="1">
      <alignment horizontal="right" vertical="center" indent="2"/>
    </xf>
    <xf numFmtId="0" fontId="33" fillId="42" borderId="5" xfId="1305" applyFont="1" applyFill="1" applyBorder="1" applyAlignment="1">
      <alignment vertical="center"/>
    </xf>
    <xf numFmtId="3" fontId="34" fillId="0" borderId="12" xfId="1306" applyNumberFormat="1" applyFont="1" applyFill="1" applyBorder="1" applyAlignment="1">
      <alignment horizontal="right" vertical="center" indent="2"/>
    </xf>
    <xf numFmtId="0" fontId="44" fillId="0" borderId="0" xfId="0" applyFont="1" applyAlignment="1">
      <alignment horizontal="left" vertical="center"/>
    </xf>
    <xf numFmtId="0" fontId="21" fillId="0" borderId="0" xfId="0" applyFont="1" applyAlignment="1">
      <alignment vertical="center"/>
    </xf>
    <xf numFmtId="0" fontId="21" fillId="0" borderId="0" xfId="0" applyFont="1"/>
    <xf numFmtId="0" fontId="48" fillId="0" borderId="9" xfId="0" applyFont="1" applyFill="1" applyBorder="1" applyAlignment="1">
      <alignment horizontal="center" vertical="center"/>
    </xf>
    <xf numFmtId="0" fontId="48" fillId="0" borderId="8" xfId="0" applyFont="1" applyFill="1" applyBorder="1" applyAlignment="1">
      <alignment horizontal="center" vertical="center" wrapText="1"/>
    </xf>
    <xf numFmtId="0" fontId="48" fillId="0" borderId="8" xfId="0" applyFont="1" applyFill="1" applyBorder="1" applyAlignment="1">
      <alignment horizontal="center" vertical="center"/>
    </xf>
    <xf numFmtId="0" fontId="48" fillId="0" borderId="0" xfId="0" applyFont="1" applyFill="1" applyBorder="1" applyAlignment="1">
      <alignment horizontal="center" vertical="center"/>
    </xf>
    <xf numFmtId="0" fontId="2" fillId="10" borderId="17" xfId="0" applyFont="1" applyFill="1" applyBorder="1" applyAlignment="1">
      <alignment vertical="center" wrapText="1"/>
    </xf>
    <xf numFmtId="0" fontId="2" fillId="42" borderId="9" xfId="0" applyFont="1" applyFill="1" applyBorder="1" applyAlignment="1">
      <alignment vertical="center" wrapText="1"/>
    </xf>
    <xf numFmtId="0" fontId="2" fillId="10" borderId="0" xfId="0" applyFont="1" applyFill="1" applyBorder="1" applyAlignment="1">
      <alignment vertical="center"/>
    </xf>
    <xf numFmtId="165" fontId="2" fillId="0" borderId="0" xfId="1296" applyNumberFormat="1" applyFont="1" applyFill="1" applyBorder="1" applyAlignment="1">
      <alignment horizontal="right" vertical="center" indent="3"/>
    </xf>
    <xf numFmtId="0" fontId="54" fillId="0" borderId="0" xfId="1293" applyFont="1" applyFill="1" applyBorder="1" applyAlignment="1">
      <alignment horizontal="center" vertical="center"/>
    </xf>
    <xf numFmtId="0" fontId="39" fillId="0" borderId="8" xfId="0" applyFont="1" applyBorder="1" applyAlignment="1">
      <alignment horizontal="center" vertical="center" wrapText="1"/>
    </xf>
    <xf numFmtId="0" fontId="43" fillId="0" borderId="8" xfId="0" applyFont="1" applyBorder="1" applyAlignment="1">
      <alignment horizontal="center" vertical="center" wrapText="1"/>
    </xf>
    <xf numFmtId="0" fontId="32" fillId="0" borderId="0" xfId="1256" applyFont="1" applyAlignment="1">
      <alignment vertical="center"/>
    </xf>
    <xf numFmtId="0" fontId="34" fillId="0" borderId="5" xfId="1256" applyFont="1" applyFill="1" applyBorder="1" applyAlignment="1">
      <alignment horizontal="center" vertical="center" wrapText="1"/>
    </xf>
    <xf numFmtId="0" fontId="34" fillId="10" borderId="4" xfId="1256" applyFont="1" applyFill="1" applyBorder="1" applyAlignment="1">
      <alignment horizontal="left" vertical="center" wrapText="1"/>
    </xf>
    <xf numFmtId="3" fontId="34" fillId="10" borderId="4" xfId="1256" applyNumberFormat="1" applyFont="1" applyFill="1" applyBorder="1" applyAlignment="1">
      <alignment horizontal="right" vertical="center" wrapText="1" indent="2"/>
    </xf>
    <xf numFmtId="165" fontId="34" fillId="10" borderId="4" xfId="1256" applyNumberFormat="1" applyFont="1" applyFill="1" applyBorder="1" applyAlignment="1">
      <alignment horizontal="center" vertical="center" wrapText="1"/>
    </xf>
    <xf numFmtId="165" fontId="32" fillId="0" borderId="0" xfId="1256" applyNumberFormat="1" applyFont="1" applyAlignment="1">
      <alignment vertical="center"/>
    </xf>
    <xf numFmtId="0" fontId="34" fillId="10" borderId="5" xfId="1256" applyFont="1" applyFill="1" applyBorder="1" applyAlignment="1">
      <alignment vertical="center" wrapText="1"/>
    </xf>
    <xf numFmtId="3" fontId="34" fillId="10" borderId="5" xfId="1256" applyNumberFormat="1" applyFont="1" applyFill="1" applyBorder="1" applyAlignment="1">
      <alignment horizontal="right" vertical="center" wrapText="1" indent="2"/>
    </xf>
    <xf numFmtId="165" fontId="34" fillId="10" borderId="5" xfId="1256" applyNumberFormat="1" applyFont="1" applyFill="1" applyBorder="1" applyAlignment="1">
      <alignment horizontal="center" vertical="center" wrapText="1"/>
    </xf>
    <xf numFmtId="0" fontId="34" fillId="10" borderId="17" xfId="1256" applyFont="1" applyFill="1" applyBorder="1" applyAlignment="1">
      <alignment vertical="center" wrapText="1"/>
    </xf>
    <xf numFmtId="167" fontId="34" fillId="10" borderId="16" xfId="1256" applyNumberFormat="1" applyFont="1" applyFill="1" applyBorder="1" applyAlignment="1">
      <alignment horizontal="right" vertical="center" wrapText="1"/>
    </xf>
    <xf numFmtId="165" fontId="34" fillId="10" borderId="16" xfId="1256" applyNumberFormat="1" applyFont="1" applyFill="1" applyBorder="1" applyAlignment="1">
      <alignment horizontal="right" vertical="center" wrapText="1"/>
    </xf>
    <xf numFmtId="165" fontId="34" fillId="10" borderId="11" xfId="1256" applyNumberFormat="1" applyFont="1" applyFill="1" applyBorder="1" applyAlignment="1">
      <alignment horizontal="right" vertical="center" wrapText="1"/>
    </xf>
    <xf numFmtId="0" fontId="31" fillId="0" borderId="0" xfId="1256" applyFont="1" applyAlignment="1">
      <alignment vertical="center"/>
    </xf>
    <xf numFmtId="170" fontId="32" fillId="0" borderId="0" xfId="1256" applyNumberFormat="1" applyFont="1" applyAlignment="1">
      <alignment vertical="center"/>
    </xf>
    <xf numFmtId="166" fontId="32" fillId="0" borderId="0" xfId="1256" applyNumberFormat="1" applyFont="1" applyAlignment="1">
      <alignment vertical="center"/>
    </xf>
    <xf numFmtId="0" fontId="32" fillId="0" borderId="0" xfId="0" applyFont="1" applyAlignment="1">
      <alignment horizontal="center"/>
    </xf>
    <xf numFmtId="165" fontId="32" fillId="42" borderId="0" xfId="0" applyNumberFormat="1" applyFont="1" applyFill="1" applyAlignment="1">
      <alignment vertical="center"/>
    </xf>
    <xf numFmtId="0" fontId="41" fillId="42" borderId="0" xfId="0" applyFont="1" applyFill="1" applyAlignment="1">
      <alignment vertical="center"/>
    </xf>
    <xf numFmtId="165" fontId="32" fillId="42" borderId="5" xfId="0" applyNumberFormat="1" applyFont="1" applyFill="1" applyBorder="1" applyAlignment="1">
      <alignment horizontal="center" vertical="center"/>
    </xf>
    <xf numFmtId="165" fontId="43" fillId="42" borderId="0" xfId="0" applyNumberFormat="1" applyFont="1" applyFill="1" applyBorder="1" applyAlignment="1">
      <alignment horizontal="center" vertical="center"/>
    </xf>
    <xf numFmtId="165" fontId="43" fillId="42" borderId="12" xfId="0" applyNumberFormat="1" applyFont="1" applyFill="1" applyBorder="1" applyAlignment="1">
      <alignment horizontal="center" vertical="center"/>
    </xf>
    <xf numFmtId="2" fontId="31" fillId="10" borderId="4" xfId="0" applyNumberFormat="1" applyFont="1" applyFill="1" applyBorder="1" applyAlignment="1">
      <alignment horizontal="center" vertical="center" wrapText="1"/>
    </xf>
    <xf numFmtId="2" fontId="31" fillId="10" borderId="5" xfId="0" applyNumberFormat="1" applyFont="1" applyFill="1" applyBorder="1" applyAlignment="1">
      <alignment horizontal="center" vertical="center" wrapText="1"/>
    </xf>
    <xf numFmtId="2" fontId="31" fillId="10" borderId="10" xfId="0" applyNumberFormat="1" applyFont="1" applyFill="1" applyBorder="1" applyAlignment="1">
      <alignment horizontal="center" vertical="center" wrapText="1"/>
    </xf>
    <xf numFmtId="0" fontId="56" fillId="42" borderId="8" xfId="0" applyFont="1" applyFill="1" applyBorder="1" applyAlignment="1">
      <alignment horizontal="center" vertical="center"/>
    </xf>
    <xf numFmtId="0" fontId="56" fillId="42" borderId="44" xfId="0" applyFont="1" applyFill="1" applyBorder="1" applyAlignment="1">
      <alignment horizontal="center" vertical="center"/>
    </xf>
    <xf numFmtId="0" fontId="56" fillId="42" borderId="18" xfId="0" applyFont="1" applyFill="1" applyBorder="1" applyAlignment="1">
      <alignment horizontal="center" vertical="center"/>
    </xf>
    <xf numFmtId="0" fontId="56" fillId="42" borderId="45" xfId="0" applyFont="1" applyFill="1" applyBorder="1" applyAlignment="1">
      <alignment horizontal="center" vertical="center"/>
    </xf>
    <xf numFmtId="0" fontId="34" fillId="42" borderId="46" xfId="0" applyFont="1" applyFill="1" applyBorder="1" applyAlignment="1">
      <alignment horizontal="left" vertical="center" wrapText="1"/>
    </xf>
    <xf numFmtId="2" fontId="32" fillId="42" borderId="4" xfId="0" applyNumberFormat="1" applyFont="1" applyFill="1" applyBorder="1" applyAlignment="1">
      <alignment horizontal="right" vertical="center" indent="1"/>
    </xf>
    <xf numFmtId="2" fontId="32" fillId="42" borderId="11" xfId="0" applyNumberFormat="1" applyFont="1" applyFill="1" applyBorder="1" applyAlignment="1">
      <alignment horizontal="right" vertical="center" indent="1"/>
    </xf>
    <xf numFmtId="2" fontId="32" fillId="42" borderId="47" xfId="0" applyNumberFormat="1" applyFont="1" applyFill="1" applyBorder="1" applyAlignment="1">
      <alignment horizontal="right" vertical="center" indent="1"/>
    </xf>
    <xf numFmtId="2" fontId="32" fillId="42" borderId="10" xfId="0" applyNumberFormat="1" applyFont="1" applyFill="1" applyBorder="1" applyAlignment="1">
      <alignment horizontal="right" vertical="center" indent="1"/>
    </xf>
    <xf numFmtId="2" fontId="32" fillId="42" borderId="5" xfId="0" applyNumberFormat="1" applyFont="1" applyFill="1" applyBorder="1" applyAlignment="1">
      <alignment horizontal="right" vertical="center" indent="1"/>
    </xf>
    <xf numFmtId="2" fontId="32" fillId="42" borderId="13" xfId="0" applyNumberFormat="1" applyFont="1" applyFill="1" applyBorder="1" applyAlignment="1">
      <alignment horizontal="right" vertical="center" indent="1"/>
    </xf>
    <xf numFmtId="2" fontId="32" fillId="42" borderId="49" xfId="0" applyNumberFormat="1" applyFont="1" applyFill="1" applyBorder="1" applyAlignment="1">
      <alignment horizontal="right" vertical="center" indent="1"/>
    </xf>
    <xf numFmtId="0" fontId="33" fillId="42" borderId="50" xfId="0" applyFont="1" applyFill="1" applyBorder="1" applyAlignment="1">
      <alignment horizontal="center" vertical="center" wrapText="1"/>
    </xf>
    <xf numFmtId="2" fontId="32" fillId="42" borderId="14" xfId="0" applyNumberFormat="1" applyFont="1" applyFill="1" applyBorder="1" applyAlignment="1">
      <alignment horizontal="right" vertical="center" indent="1"/>
    </xf>
    <xf numFmtId="2" fontId="32" fillId="42" borderId="51" xfId="0" applyNumberFormat="1" applyFont="1" applyFill="1" applyBorder="1" applyAlignment="1">
      <alignment horizontal="right" vertical="center" indent="1"/>
    </xf>
    <xf numFmtId="0" fontId="34" fillId="42" borderId="52" xfId="0" applyFont="1" applyFill="1" applyBorder="1" applyAlignment="1">
      <alignment horizontal="left" vertical="center" wrapText="1"/>
    </xf>
    <xf numFmtId="0" fontId="31" fillId="42" borderId="48" xfId="0" applyFont="1" applyFill="1" applyBorder="1" applyAlignment="1">
      <alignment horizontal="left" vertical="center" wrapText="1"/>
    </xf>
    <xf numFmtId="2" fontId="32" fillId="42" borderId="12" xfId="0" applyNumberFormat="1" applyFont="1" applyFill="1" applyBorder="1" applyAlignment="1">
      <alignment horizontal="right" vertical="center" indent="1"/>
    </xf>
    <xf numFmtId="2" fontId="32" fillId="42" borderId="53" xfId="0" applyNumberFormat="1" applyFont="1" applyFill="1" applyBorder="1" applyAlignment="1">
      <alignment horizontal="right" vertical="center" indent="1"/>
    </xf>
    <xf numFmtId="0" fontId="34" fillId="42" borderId="48" xfId="0" applyFont="1" applyFill="1" applyBorder="1" applyAlignment="1">
      <alignment horizontal="left" vertical="center" wrapText="1"/>
    </xf>
    <xf numFmtId="2" fontId="32" fillId="42" borderId="56" xfId="0" applyNumberFormat="1" applyFont="1" applyFill="1" applyBorder="1" applyAlignment="1">
      <alignment horizontal="right" vertical="center" indent="1"/>
    </xf>
    <xf numFmtId="2" fontId="32" fillId="42" borderId="59" xfId="0" applyNumberFormat="1" applyFont="1" applyFill="1" applyBorder="1" applyAlignment="1">
      <alignment horizontal="right" vertical="center" indent="1"/>
    </xf>
    <xf numFmtId="2" fontId="32" fillId="42" borderId="60" xfId="0" applyNumberFormat="1" applyFont="1" applyFill="1" applyBorder="1" applyAlignment="1">
      <alignment horizontal="right" vertical="center" indent="1"/>
    </xf>
    <xf numFmtId="0" fontId="60" fillId="0" borderId="0" xfId="0" applyFont="1" applyAlignment="1">
      <alignment vertical="center"/>
    </xf>
    <xf numFmtId="165" fontId="31" fillId="0" borderId="5" xfId="0" applyNumberFormat="1" applyFont="1" applyFill="1" applyBorder="1" applyAlignment="1">
      <alignment horizontal="center" vertical="center" wrapText="1"/>
    </xf>
    <xf numFmtId="165" fontId="31" fillId="0" borderId="5" xfId="1296" applyNumberFormat="1" applyFont="1" applyFill="1" applyBorder="1" applyAlignment="1">
      <alignment horizontal="center" vertical="center"/>
    </xf>
    <xf numFmtId="165" fontId="31" fillId="0" borderId="10" xfId="1296" applyNumberFormat="1" applyFont="1" applyFill="1" applyBorder="1" applyAlignment="1">
      <alignment horizontal="center" vertical="center"/>
    </xf>
    <xf numFmtId="165" fontId="31" fillId="0" borderId="4" xfId="0" applyNumberFormat="1" applyFont="1" applyFill="1" applyBorder="1" applyAlignment="1">
      <alignment horizontal="center" vertical="center" wrapText="1"/>
    </xf>
    <xf numFmtId="0" fontId="62" fillId="42" borderId="8" xfId="0" applyFont="1" applyFill="1" applyBorder="1" applyAlignment="1">
      <alignment horizontal="center" vertical="center"/>
    </xf>
    <xf numFmtId="0" fontId="62" fillId="42" borderId="45" xfId="0" applyFont="1" applyFill="1" applyBorder="1" applyAlignment="1">
      <alignment horizontal="center" vertical="center"/>
    </xf>
    <xf numFmtId="0" fontId="62" fillId="42" borderId="18" xfId="0" applyFont="1" applyFill="1" applyBorder="1" applyAlignment="1">
      <alignment horizontal="center" vertical="center"/>
    </xf>
    <xf numFmtId="0" fontId="34" fillId="42" borderId="57" xfId="0" applyFont="1" applyFill="1" applyBorder="1" applyAlignment="1">
      <alignment horizontal="left" vertical="center" wrapText="1"/>
    </xf>
    <xf numFmtId="2" fontId="32" fillId="42" borderId="11" xfId="0" applyNumberFormat="1" applyFont="1" applyFill="1" applyBorder="1" applyAlignment="1">
      <alignment horizontal="center" vertical="center"/>
    </xf>
    <xf numFmtId="2" fontId="32" fillId="42" borderId="4" xfId="0" applyNumberFormat="1" applyFont="1" applyFill="1" applyBorder="1" applyAlignment="1">
      <alignment horizontal="center" vertical="center"/>
    </xf>
    <xf numFmtId="2" fontId="32" fillId="42" borderId="47" xfId="0" applyNumberFormat="1" applyFont="1" applyFill="1" applyBorder="1" applyAlignment="1">
      <alignment horizontal="center" vertical="center"/>
    </xf>
    <xf numFmtId="2" fontId="32" fillId="42" borderId="10" xfId="0" applyNumberFormat="1" applyFont="1" applyFill="1" applyBorder="1" applyAlignment="1">
      <alignment horizontal="center" vertical="center"/>
    </xf>
    <xf numFmtId="2" fontId="32" fillId="42" borderId="49" xfId="0" applyNumberFormat="1" applyFont="1" applyFill="1" applyBorder="1" applyAlignment="1">
      <alignment horizontal="center" vertical="center"/>
    </xf>
    <xf numFmtId="2" fontId="32" fillId="42" borderId="13" xfId="0" applyNumberFormat="1" applyFont="1" applyFill="1" applyBorder="1" applyAlignment="1">
      <alignment horizontal="center" vertical="center"/>
    </xf>
    <xf numFmtId="165" fontId="32" fillId="42" borderId="14" xfId="0" applyNumberFormat="1" applyFont="1" applyFill="1" applyBorder="1" applyAlignment="1">
      <alignment horizontal="center" vertical="center"/>
    </xf>
    <xf numFmtId="0" fontId="32" fillId="42" borderId="14" xfId="0" applyFont="1" applyFill="1" applyBorder="1" applyAlignment="1">
      <alignment horizontal="center" vertical="center"/>
    </xf>
    <xf numFmtId="0" fontId="32" fillId="42" borderId="53" xfId="0" applyFont="1" applyFill="1" applyBorder="1" applyAlignment="1">
      <alignment horizontal="center" vertical="center"/>
    </xf>
    <xf numFmtId="2" fontId="32" fillId="42" borderId="5" xfId="0" applyNumberFormat="1" applyFont="1" applyFill="1" applyBorder="1" applyAlignment="1">
      <alignment horizontal="center" vertical="center"/>
    </xf>
    <xf numFmtId="2" fontId="32" fillId="42" borderId="53" xfId="0" applyNumberFormat="1" applyFont="1" applyFill="1" applyBorder="1" applyAlignment="1">
      <alignment horizontal="center" vertical="center"/>
    </xf>
    <xf numFmtId="2" fontId="32" fillId="42" borderId="12" xfId="0" applyNumberFormat="1" applyFont="1" applyFill="1" applyBorder="1" applyAlignment="1">
      <alignment horizontal="center" vertical="center"/>
    </xf>
    <xf numFmtId="0" fontId="32" fillId="42" borderId="0" xfId="0" applyFont="1" applyFill="1" applyBorder="1" applyAlignment="1">
      <alignment horizontal="center" vertical="center"/>
    </xf>
    <xf numFmtId="0" fontId="32" fillId="42" borderId="51" xfId="0" applyFont="1" applyFill="1" applyBorder="1" applyAlignment="1">
      <alignment horizontal="center" vertical="center"/>
    </xf>
    <xf numFmtId="2" fontId="32" fillId="42" borderId="59" xfId="0" applyNumberFormat="1" applyFont="1" applyFill="1" applyBorder="1" applyAlignment="1">
      <alignment horizontal="center" vertical="center"/>
    </xf>
    <xf numFmtId="2" fontId="32" fillId="42" borderId="60" xfId="0" applyNumberFormat="1" applyFont="1" applyFill="1" applyBorder="1" applyAlignment="1">
      <alignment horizontal="center" vertical="center"/>
    </xf>
    <xf numFmtId="2" fontId="32" fillId="42" borderId="68" xfId="0" applyNumberFormat="1" applyFont="1" applyFill="1" applyBorder="1" applyAlignment="1">
      <alignment horizontal="center" vertical="center"/>
    </xf>
    <xf numFmtId="0" fontId="63" fillId="42" borderId="0" xfId="0" applyFont="1" applyFill="1" applyBorder="1" applyAlignment="1">
      <alignment horizontal="center" vertical="center"/>
    </xf>
    <xf numFmtId="2" fontId="60" fillId="42" borderId="5" xfId="0" applyNumberFormat="1" applyFont="1" applyFill="1" applyBorder="1" applyAlignment="1">
      <alignment horizontal="right" vertical="center" indent="1"/>
    </xf>
    <xf numFmtId="2" fontId="0" fillId="0" borderId="0" xfId="0" applyNumberFormat="1" applyAlignment="1">
      <alignment vertical="center"/>
    </xf>
    <xf numFmtId="168" fontId="0" fillId="0" borderId="0" xfId="0" applyNumberFormat="1" applyAlignment="1">
      <alignment vertical="center"/>
    </xf>
    <xf numFmtId="0" fontId="32" fillId="0" borderId="0" xfId="0" applyFont="1" applyFill="1" applyBorder="1" applyAlignment="1">
      <alignment vertical="center"/>
    </xf>
    <xf numFmtId="2" fontId="32" fillId="42" borderId="69" xfId="0" applyNumberFormat="1" applyFont="1" applyFill="1" applyBorder="1" applyAlignment="1">
      <alignment horizontal="right" vertical="center" indent="1"/>
    </xf>
    <xf numFmtId="2" fontId="32" fillId="42" borderId="36" xfId="0" applyNumberFormat="1" applyFont="1" applyFill="1" applyBorder="1" applyAlignment="1">
      <alignment horizontal="right" vertical="center" indent="1"/>
    </xf>
    <xf numFmtId="2" fontId="60" fillId="42" borderId="5" xfId="0" applyNumberFormat="1" applyFont="1" applyFill="1" applyBorder="1" applyAlignment="1">
      <alignment horizontal="center" vertical="center"/>
    </xf>
    <xf numFmtId="0" fontId="32" fillId="42" borderId="21" xfId="0" applyFont="1" applyFill="1" applyBorder="1"/>
    <xf numFmtId="0" fontId="39" fillId="42" borderId="24" xfId="0" applyFont="1" applyFill="1" applyBorder="1" applyAlignment="1">
      <alignment horizontal="center"/>
    </xf>
    <xf numFmtId="0" fontId="39" fillId="42" borderId="22" xfId="0" applyNumberFormat="1" applyFont="1" applyFill="1" applyBorder="1"/>
    <xf numFmtId="0" fontId="39" fillId="42" borderId="21" xfId="0" applyFont="1" applyFill="1" applyBorder="1"/>
    <xf numFmtId="0" fontId="39" fillId="42" borderId="19" xfId="0" applyNumberFormat="1" applyFont="1" applyFill="1" applyBorder="1" applyAlignment="1">
      <alignment horizontal="center"/>
    </xf>
    <xf numFmtId="0" fontId="39" fillId="42" borderId="22" xfId="0" applyNumberFormat="1" applyFont="1" applyFill="1" applyBorder="1" applyAlignment="1">
      <alignment horizontal="center"/>
    </xf>
    <xf numFmtId="165" fontId="32" fillId="42" borderId="57" xfId="0" applyNumberFormat="1" applyFont="1" applyFill="1" applyBorder="1" applyAlignment="1">
      <alignment horizontal="center"/>
    </xf>
    <xf numFmtId="165" fontId="32" fillId="42" borderId="5" xfId="0" applyNumberFormat="1" applyFont="1" applyFill="1" applyBorder="1" applyAlignment="1">
      <alignment horizontal="center"/>
    </xf>
    <xf numFmtId="165" fontId="32" fillId="42" borderId="53" xfId="0" applyNumberFormat="1" applyFont="1" applyFill="1" applyBorder="1" applyAlignment="1">
      <alignment horizontal="center"/>
    </xf>
    <xf numFmtId="0" fontId="43" fillId="42" borderId="70" xfId="0" applyFont="1" applyFill="1" applyBorder="1" applyAlignment="1">
      <alignment vertical="center"/>
    </xf>
    <xf numFmtId="0" fontId="67" fillId="0" borderId="25" xfId="0" applyFont="1" applyBorder="1" applyAlignment="1">
      <alignment horizontal="center" vertical="center"/>
    </xf>
    <xf numFmtId="0" fontId="44" fillId="42" borderId="57" xfId="0" applyFont="1" applyFill="1" applyBorder="1" applyAlignment="1">
      <alignment vertical="center"/>
    </xf>
    <xf numFmtId="165" fontId="43" fillId="42" borderId="71" xfId="0" applyNumberFormat="1" applyFont="1" applyFill="1" applyBorder="1" applyAlignment="1">
      <alignment horizontal="center" vertical="center"/>
    </xf>
    <xf numFmtId="1" fontId="43" fillId="42" borderId="72" xfId="0" applyNumberFormat="1" applyFont="1" applyFill="1" applyBorder="1" applyAlignment="1">
      <alignment horizontal="center" vertical="center"/>
    </xf>
    <xf numFmtId="1" fontId="43" fillId="42" borderId="53" xfId="0" applyNumberFormat="1" applyFont="1" applyFill="1" applyBorder="1" applyAlignment="1">
      <alignment horizontal="center" vertical="center"/>
    </xf>
    <xf numFmtId="1" fontId="32" fillId="0" borderId="53" xfId="0" applyNumberFormat="1" applyFont="1" applyBorder="1" applyAlignment="1">
      <alignment horizontal="center" vertical="center"/>
    </xf>
    <xf numFmtId="0" fontId="44" fillId="42" borderId="67" xfId="0" applyFont="1" applyFill="1" applyBorder="1" applyAlignment="1">
      <alignment vertical="center"/>
    </xf>
    <xf numFmtId="165" fontId="43" fillId="42" borderId="73" xfId="0" applyNumberFormat="1" applyFont="1" applyFill="1" applyBorder="1" applyAlignment="1">
      <alignment horizontal="center" vertical="center"/>
    </xf>
    <xf numFmtId="165" fontId="43" fillId="42" borderId="68" xfId="0" applyNumberFormat="1" applyFont="1" applyFill="1" applyBorder="1" applyAlignment="1">
      <alignment horizontal="center" vertical="center"/>
    </xf>
    <xf numFmtId="1" fontId="43" fillId="42" borderId="60" xfId="0" applyNumberFormat="1" applyFont="1" applyFill="1" applyBorder="1" applyAlignment="1">
      <alignment horizontal="center" vertical="center"/>
    </xf>
    <xf numFmtId="0" fontId="33" fillId="42" borderId="8" xfId="1253" applyFont="1" applyFill="1" applyBorder="1" applyAlignment="1">
      <alignment horizontal="center" vertical="center"/>
    </xf>
    <xf numFmtId="0" fontId="34" fillId="42" borderId="4" xfId="1253" applyFont="1" applyFill="1" applyBorder="1" applyAlignment="1">
      <alignment vertical="center"/>
    </xf>
    <xf numFmtId="165" fontId="34" fillId="42" borderId="4" xfId="1253" applyNumberFormat="1" applyFont="1" applyFill="1" applyBorder="1" applyAlignment="1">
      <alignment horizontal="right" vertical="center" indent="3"/>
    </xf>
    <xf numFmtId="0" fontId="34" fillId="42" borderId="10" xfId="1253" applyFont="1" applyFill="1" applyBorder="1" applyAlignment="1">
      <alignment vertical="center"/>
    </xf>
    <xf numFmtId="165" fontId="34" fillId="42" borderId="10" xfId="1253" applyNumberFormat="1" applyFont="1" applyFill="1" applyBorder="1" applyAlignment="1">
      <alignment horizontal="right" vertical="center" indent="3"/>
    </xf>
    <xf numFmtId="0" fontId="34" fillId="10" borderId="18" xfId="1253" applyFont="1" applyFill="1" applyBorder="1" applyAlignment="1">
      <alignment vertical="center"/>
    </xf>
    <xf numFmtId="0" fontId="34" fillId="0" borderId="8" xfId="0" applyFont="1" applyFill="1" applyBorder="1" applyAlignment="1">
      <alignment horizontal="center" vertical="center"/>
    </xf>
    <xf numFmtId="0" fontId="34" fillId="10" borderId="9" xfId="0" applyFont="1" applyFill="1" applyBorder="1" applyAlignment="1">
      <alignment horizontal="left" vertical="center" wrapText="1"/>
    </xf>
    <xf numFmtId="0" fontId="19" fillId="0" borderId="0" xfId="0" applyFont="1" applyAlignment="1">
      <alignment vertical="center"/>
    </xf>
    <xf numFmtId="0" fontId="34" fillId="0" borderId="10" xfId="1261" applyFont="1" applyFill="1" applyBorder="1" applyAlignment="1">
      <alignment horizontal="center" vertical="center"/>
    </xf>
    <xf numFmtId="0" fontId="34" fillId="0" borderId="10" xfId="0" applyFont="1" applyFill="1" applyBorder="1" applyAlignment="1">
      <alignment horizontal="center" vertical="center"/>
    </xf>
    <xf numFmtId="0" fontId="32" fillId="0" borderId="12" xfId="0" applyFont="1" applyBorder="1" applyAlignment="1">
      <alignment vertical="center"/>
    </xf>
    <xf numFmtId="0" fontId="34" fillId="10" borderId="17" xfId="0" applyFont="1" applyFill="1" applyBorder="1" applyAlignment="1">
      <alignment vertical="center" wrapText="1"/>
    </xf>
    <xf numFmtId="165" fontId="34" fillId="10" borderId="17" xfId="0" applyNumberFormat="1" applyFont="1" applyFill="1" applyBorder="1" applyAlignment="1">
      <alignment wrapText="1"/>
    </xf>
    <xf numFmtId="0" fontId="34" fillId="10" borderId="5" xfId="0" applyFont="1" applyFill="1" applyBorder="1" applyAlignment="1">
      <alignment horizontal="left" vertical="center" wrapText="1"/>
    </xf>
    <xf numFmtId="167" fontId="34" fillId="10" borderId="9" xfId="0" applyNumberFormat="1" applyFont="1" applyFill="1" applyBorder="1" applyAlignment="1">
      <alignment wrapText="1"/>
    </xf>
    <xf numFmtId="167" fontId="34" fillId="10" borderId="5" xfId="0" applyNumberFormat="1" applyFont="1" applyFill="1" applyBorder="1" applyAlignment="1">
      <alignment horizontal="right" vertical="center" wrapText="1" indent="3"/>
    </xf>
    <xf numFmtId="0" fontId="34" fillId="10" borderId="9" xfId="0" applyFont="1" applyFill="1" applyBorder="1" applyAlignment="1">
      <alignment vertical="center" wrapText="1"/>
    </xf>
    <xf numFmtId="165" fontId="34" fillId="10" borderId="9" xfId="0" applyNumberFormat="1" applyFont="1" applyFill="1" applyBorder="1" applyAlignment="1">
      <alignment wrapText="1"/>
    </xf>
    <xf numFmtId="167" fontId="34" fillId="10" borderId="9" xfId="0" applyNumberFormat="1" applyFont="1" applyFill="1" applyBorder="1" applyAlignment="1">
      <alignment horizontal="right" wrapText="1"/>
    </xf>
    <xf numFmtId="0" fontId="34" fillId="10" borderId="9" xfId="0" applyFont="1" applyFill="1" applyBorder="1" applyAlignment="1">
      <alignment horizontal="center" vertical="center" wrapText="1"/>
    </xf>
    <xf numFmtId="0" fontId="34" fillId="10" borderId="6" xfId="0" applyFont="1" applyFill="1" applyBorder="1" applyAlignment="1">
      <alignment vertical="center" wrapText="1"/>
    </xf>
    <xf numFmtId="167" fontId="34" fillId="10" borderId="6" xfId="0" applyNumberFormat="1" applyFont="1" applyFill="1" applyBorder="1" applyAlignment="1">
      <alignment horizontal="right" wrapText="1"/>
    </xf>
    <xf numFmtId="167" fontId="34" fillId="10" borderId="10" xfId="0" applyNumberFormat="1" applyFont="1" applyFill="1" applyBorder="1" applyAlignment="1">
      <alignment horizontal="right" vertical="center" wrapText="1" indent="3"/>
    </xf>
    <xf numFmtId="0" fontId="31" fillId="42" borderId="16" xfId="0" applyFont="1" applyFill="1" applyBorder="1" applyAlignment="1">
      <alignment vertical="center"/>
    </xf>
    <xf numFmtId="0" fontId="39" fillId="0" borderId="0" xfId="1275" applyFont="1" applyFill="1" applyBorder="1" applyAlignment="1">
      <alignment horizontal="center" vertical="center"/>
    </xf>
    <xf numFmtId="0" fontId="34" fillId="10" borderId="5" xfId="1256" applyFont="1" applyFill="1" applyBorder="1" applyAlignment="1">
      <alignment horizontal="left" vertical="center" wrapText="1"/>
    </xf>
    <xf numFmtId="0" fontId="34" fillId="10" borderId="9" xfId="1256" applyFont="1" applyFill="1" applyBorder="1" applyAlignment="1">
      <alignment vertical="center" wrapText="1"/>
    </xf>
    <xf numFmtId="167" fontId="34" fillId="10" borderId="0" xfId="1256" applyNumberFormat="1" applyFont="1" applyFill="1" applyBorder="1" applyAlignment="1">
      <alignment horizontal="right" vertical="center" wrapText="1"/>
    </xf>
    <xf numFmtId="165" fontId="34" fillId="10" borderId="0" xfId="1256" applyNumberFormat="1" applyFont="1" applyFill="1" applyBorder="1" applyAlignment="1">
      <alignment horizontal="right" vertical="center" wrapText="1"/>
    </xf>
    <xf numFmtId="165" fontId="34" fillId="10" borderId="12" xfId="1256" applyNumberFormat="1" applyFont="1" applyFill="1" applyBorder="1" applyAlignment="1">
      <alignment horizontal="right" vertical="center" wrapText="1"/>
    </xf>
    <xf numFmtId="0" fontId="0" fillId="42" borderId="0" xfId="0" applyFill="1"/>
    <xf numFmtId="0" fontId="70" fillId="42" borderId="0" xfId="1305" applyFont="1" applyFill="1"/>
    <xf numFmtId="0" fontId="71" fillId="42" borderId="8" xfId="1305" applyFont="1" applyFill="1" applyBorder="1" applyAlignment="1">
      <alignment vertical="top"/>
    </xf>
    <xf numFmtId="0" fontId="40" fillId="42" borderId="8" xfId="1305" applyFont="1" applyFill="1" applyBorder="1" applyAlignment="1">
      <alignment horizontal="center" vertical="center" wrapText="1"/>
    </xf>
    <xf numFmtId="0" fontId="40" fillId="42" borderId="8" xfId="1305" applyFont="1" applyFill="1" applyBorder="1" applyAlignment="1">
      <alignment vertical="center"/>
    </xf>
    <xf numFmtId="3" fontId="31" fillId="42" borderId="8" xfId="1305" applyNumberFormat="1" applyFont="1" applyFill="1" applyBorder="1" applyAlignment="1">
      <alignment horizontal="right" vertical="center" indent="2"/>
    </xf>
    <xf numFmtId="167" fontId="31" fillId="42" borderId="8" xfId="1305" applyNumberFormat="1" applyFont="1" applyFill="1" applyBorder="1" applyAlignment="1">
      <alignment horizontal="right" vertical="center" indent="4"/>
    </xf>
    <xf numFmtId="0" fontId="40" fillId="42" borderId="8" xfId="1305" applyFont="1" applyFill="1" applyBorder="1" applyAlignment="1">
      <alignment horizontal="left" vertical="center"/>
    </xf>
    <xf numFmtId="0" fontId="40" fillId="42" borderId="74" xfId="1305" applyFont="1" applyFill="1" applyBorder="1" applyAlignment="1">
      <alignment vertical="center"/>
    </xf>
    <xf numFmtId="3" fontId="40" fillId="42" borderId="74" xfId="1305" applyNumberFormat="1" applyFont="1" applyFill="1" applyBorder="1" applyAlignment="1">
      <alignment horizontal="right" vertical="center" indent="2"/>
    </xf>
    <xf numFmtId="167" fontId="40" fillId="42" borderId="74" xfId="1305" applyNumberFormat="1" applyFont="1" applyFill="1" applyBorder="1" applyAlignment="1">
      <alignment horizontal="right" vertical="center" indent="4"/>
    </xf>
    <xf numFmtId="0" fontId="72" fillId="42" borderId="0" xfId="1305" applyFont="1" applyFill="1" applyBorder="1" applyAlignment="1">
      <alignment vertical="center"/>
    </xf>
    <xf numFmtId="3" fontId="72" fillId="42" borderId="0" xfId="1305" applyNumberFormat="1" applyFont="1" applyFill="1" applyBorder="1" applyAlignment="1">
      <alignment horizontal="right" vertical="center" indent="2"/>
    </xf>
    <xf numFmtId="167" fontId="72" fillId="42" borderId="0" xfId="1305" applyNumberFormat="1" applyFont="1" applyFill="1" applyBorder="1" applyAlignment="1">
      <alignment horizontal="right" vertical="center" indent="4"/>
    </xf>
    <xf numFmtId="0" fontId="73" fillId="42" borderId="4" xfId="0" applyFont="1" applyFill="1" applyBorder="1" applyAlignment="1">
      <alignment vertical="top"/>
    </xf>
    <xf numFmtId="0" fontId="73" fillId="42" borderId="4" xfId="0" applyFont="1" applyFill="1" applyBorder="1" applyAlignment="1">
      <alignment horizontal="center" vertical="center"/>
    </xf>
    <xf numFmtId="0" fontId="21" fillId="42" borderId="4" xfId="0" applyFont="1" applyFill="1" applyBorder="1" applyAlignment="1">
      <alignment vertical="center"/>
    </xf>
    <xf numFmtId="2" fontId="2" fillId="0" borderId="4" xfId="0" applyNumberFormat="1" applyFont="1" applyFill="1" applyBorder="1" applyAlignment="1">
      <alignment horizontal="right" vertical="center" indent="2"/>
    </xf>
    <xf numFmtId="0" fontId="21" fillId="42" borderId="5" xfId="0" applyFont="1" applyFill="1" applyBorder="1" applyAlignment="1">
      <alignment vertical="center"/>
    </xf>
    <xf numFmtId="2" fontId="2" fillId="0" borderId="5" xfId="0" applyNumberFormat="1" applyFont="1" applyFill="1" applyBorder="1" applyAlignment="1">
      <alignment horizontal="right" vertical="center" indent="2"/>
    </xf>
    <xf numFmtId="0" fontId="21" fillId="42" borderId="10" xfId="0" applyFont="1" applyFill="1" applyBorder="1" applyAlignment="1">
      <alignment vertical="center"/>
    </xf>
    <xf numFmtId="2" fontId="2" fillId="0" borderId="10" xfId="0" applyNumberFormat="1" applyFont="1" applyFill="1" applyBorder="1" applyAlignment="1">
      <alignment horizontal="right" vertical="center" indent="2"/>
    </xf>
    <xf numFmtId="0" fontId="73" fillId="42" borderId="8" xfId="0" applyFont="1" applyFill="1" applyBorder="1" applyAlignment="1">
      <alignment vertical="center"/>
    </xf>
    <xf numFmtId="2" fontId="55" fillId="0" borderId="8" xfId="0" applyNumberFormat="1" applyFont="1" applyFill="1" applyBorder="1" applyAlignment="1">
      <alignment horizontal="right" vertical="center" indent="2"/>
    </xf>
    <xf numFmtId="0" fontId="74" fillId="42" borderId="8" xfId="0" applyFont="1" applyFill="1" applyBorder="1" applyAlignment="1">
      <alignment vertical="center"/>
    </xf>
    <xf numFmtId="2" fontId="75" fillId="0" borderId="8" xfId="0" applyNumberFormat="1" applyFont="1" applyFill="1" applyBorder="1" applyAlignment="1">
      <alignment horizontal="right" vertical="center" indent="2"/>
    </xf>
    <xf numFmtId="0" fontId="21" fillId="0" borderId="17"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1" xfId="0" applyFont="1" applyFill="1" applyBorder="1" applyAlignment="1">
      <alignment horizontal="left" vertical="center"/>
    </xf>
    <xf numFmtId="0" fontId="21" fillId="42" borderId="6" xfId="0" applyFont="1" applyFill="1" applyBorder="1" applyAlignment="1">
      <alignment horizontal="left" vertical="center"/>
    </xf>
    <xf numFmtId="0" fontId="21" fillId="42" borderId="7" xfId="0" applyFont="1" applyFill="1" applyBorder="1" applyAlignment="1">
      <alignment horizontal="left" vertical="center"/>
    </xf>
    <xf numFmtId="0" fontId="21" fillId="42" borderId="13" xfId="0" applyFont="1" applyFill="1" applyBorder="1" applyAlignment="1">
      <alignment horizontal="left" vertical="center"/>
    </xf>
    <xf numFmtId="0" fontId="76" fillId="0" borderId="0" xfId="1275" applyFont="1" applyAlignment="1">
      <alignment vertical="center"/>
    </xf>
    <xf numFmtId="165" fontId="40" fillId="42" borderId="8" xfId="1275" applyNumberFormat="1" applyFont="1" applyFill="1" applyBorder="1" applyAlignment="1">
      <alignment horizontal="center" vertical="center"/>
    </xf>
    <xf numFmtId="2" fontId="40" fillId="0" borderId="8" xfId="1275" applyNumberFormat="1" applyFont="1" applyFill="1" applyBorder="1" applyAlignment="1">
      <alignment horizontal="center" vertical="center"/>
    </xf>
    <xf numFmtId="0" fontId="43" fillId="42" borderId="6" xfId="1275" applyFont="1" applyFill="1" applyBorder="1" applyAlignment="1">
      <alignment horizontal="left" vertical="center"/>
    </xf>
    <xf numFmtId="0" fontId="76" fillId="42" borderId="0" xfId="1275" applyFont="1" applyFill="1" applyBorder="1" applyAlignment="1">
      <alignment vertical="center"/>
    </xf>
    <xf numFmtId="165" fontId="31" fillId="42" borderId="5" xfId="1275" applyNumberFormat="1" applyFont="1" applyFill="1" applyBorder="1" applyAlignment="1">
      <alignment horizontal="center" vertical="center"/>
    </xf>
    <xf numFmtId="2" fontId="31" fillId="42" borderId="4" xfId="1275" applyNumberFormat="1" applyFont="1" applyFill="1" applyBorder="1" applyAlignment="1">
      <alignment horizontal="center" vertical="center"/>
    </xf>
    <xf numFmtId="2" fontId="31" fillId="42" borderId="5" xfId="1275" applyNumberFormat="1" applyFont="1" applyFill="1" applyBorder="1" applyAlignment="1">
      <alignment horizontal="center" vertical="center"/>
    </xf>
    <xf numFmtId="2" fontId="40" fillId="42" borderId="8" xfId="1275" applyNumberFormat="1" applyFont="1" applyFill="1" applyBorder="1" applyAlignment="1">
      <alignment horizontal="center" vertical="center"/>
    </xf>
    <xf numFmtId="3" fontId="42" fillId="42" borderId="5" xfId="1275" applyNumberFormat="1" applyFont="1" applyFill="1" applyBorder="1" applyAlignment="1">
      <alignment horizontal="right" vertical="center" indent="2"/>
    </xf>
    <xf numFmtId="3" fontId="76" fillId="42" borderId="0" xfId="1275" applyNumberFormat="1" applyFont="1" applyFill="1" applyBorder="1" applyAlignment="1">
      <alignment horizontal="center" vertical="center"/>
    </xf>
    <xf numFmtId="165" fontId="31" fillId="42" borderId="10" xfId="1275" applyNumberFormat="1" applyFont="1" applyFill="1" applyBorder="1" applyAlignment="1">
      <alignment horizontal="center" vertical="center"/>
    </xf>
    <xf numFmtId="0" fontId="43" fillId="42" borderId="15" xfId="1275" applyFont="1" applyFill="1" applyBorder="1" applyAlignment="1">
      <alignment horizontal="left" vertical="center"/>
    </xf>
    <xf numFmtId="3" fontId="43" fillId="42" borderId="0" xfId="1275" applyNumberFormat="1" applyFont="1" applyFill="1" applyBorder="1" applyAlignment="1">
      <alignment horizontal="center" vertical="center"/>
    </xf>
    <xf numFmtId="165" fontId="31" fillId="42" borderId="4" xfId="1275" applyNumberFormat="1" applyFont="1" applyFill="1" applyBorder="1" applyAlignment="1">
      <alignment horizontal="center" vertical="center"/>
    </xf>
    <xf numFmtId="2" fontId="31" fillId="42" borderId="10" xfId="1275" applyNumberFormat="1" applyFont="1" applyFill="1" applyBorder="1" applyAlignment="1">
      <alignment horizontal="center" vertical="center"/>
    </xf>
    <xf numFmtId="165" fontId="40" fillId="42" borderId="10" xfId="1275" applyNumberFormat="1" applyFont="1" applyFill="1" applyBorder="1" applyAlignment="1">
      <alignment horizontal="center" vertical="center"/>
    </xf>
    <xf numFmtId="2" fontId="40" fillId="42" borderId="10" xfId="1275" applyNumberFormat="1" applyFont="1" applyFill="1" applyBorder="1" applyAlignment="1">
      <alignment horizontal="center" vertical="center"/>
    </xf>
    <xf numFmtId="0" fontId="31" fillId="42" borderId="35" xfId="0" applyFont="1" applyFill="1" applyBorder="1" applyAlignment="1">
      <alignment horizontal="center" vertical="center" wrapText="1"/>
    </xf>
    <xf numFmtId="0" fontId="40" fillId="42" borderId="8" xfId="0" applyFont="1" applyFill="1" applyBorder="1" applyAlignment="1">
      <alignment horizontal="left" vertical="center" wrapText="1"/>
    </xf>
    <xf numFmtId="0" fontId="31" fillId="42" borderId="9" xfId="0" applyFont="1" applyFill="1" applyBorder="1" applyAlignment="1">
      <alignment horizontal="left" vertical="center" wrapText="1"/>
    </xf>
    <xf numFmtId="2" fontId="31" fillId="42" borderId="0" xfId="0" applyNumberFormat="1" applyFont="1" applyFill="1" applyBorder="1" applyAlignment="1">
      <alignment horizontal="center" vertical="center" wrapText="1"/>
    </xf>
    <xf numFmtId="2" fontId="31" fillId="42" borderId="12" xfId="0" applyNumberFormat="1" applyFont="1" applyFill="1" applyBorder="1" applyAlignment="1">
      <alignment horizontal="center" vertical="center" wrapText="1"/>
    </xf>
    <xf numFmtId="0" fontId="31" fillId="42" borderId="6" xfId="0" applyFont="1" applyFill="1" applyBorder="1" applyAlignment="1">
      <alignment horizontal="left" vertical="center" wrapText="1"/>
    </xf>
    <xf numFmtId="2" fontId="31" fillId="42" borderId="13" xfId="0" applyNumberFormat="1" applyFont="1" applyFill="1" applyBorder="1" applyAlignment="1">
      <alignment horizontal="center" vertical="center" wrapText="1"/>
    </xf>
    <xf numFmtId="0" fontId="54" fillId="0" borderId="8" xfId="1296" applyFont="1" applyFill="1" applyBorder="1" applyAlignment="1">
      <alignment horizontal="center" vertical="center"/>
    </xf>
    <xf numFmtId="0" fontId="78" fillId="10" borderId="4" xfId="0" applyFont="1" applyFill="1" applyBorder="1" applyAlignment="1">
      <alignment vertical="center" wrapText="1"/>
    </xf>
    <xf numFmtId="165" fontId="78" fillId="10" borderId="4" xfId="0" applyNumberFormat="1" applyFont="1" applyFill="1" applyBorder="1" applyAlignment="1">
      <alignment horizontal="right" vertical="center" wrapText="1" indent="3"/>
    </xf>
    <xf numFmtId="165" fontId="78" fillId="10" borderId="5" xfId="0" applyNumberFormat="1" applyFont="1" applyFill="1" applyBorder="1" applyAlignment="1">
      <alignment horizontal="right" vertical="center" wrapText="1" indent="3"/>
    </xf>
    <xf numFmtId="0" fontId="78" fillId="10" borderId="5" xfId="0" applyFont="1" applyFill="1" applyBorder="1" applyAlignment="1">
      <alignment horizontal="center" vertical="center" wrapText="1"/>
    </xf>
    <xf numFmtId="0" fontId="78" fillId="10" borderId="5" xfId="0" applyFont="1" applyFill="1" applyBorder="1" applyAlignment="1">
      <alignment vertical="center" wrapText="1"/>
    </xf>
    <xf numFmtId="0" fontId="78" fillId="10" borderId="10" xfId="0" applyFont="1" applyFill="1" applyBorder="1" applyAlignment="1">
      <alignment horizontal="center" vertical="center" wrapText="1"/>
    </xf>
    <xf numFmtId="0" fontId="78" fillId="0" borderId="4" xfId="1261" applyFont="1" applyFill="1" applyBorder="1" applyAlignment="1">
      <alignment horizontal="center" vertical="center"/>
    </xf>
    <xf numFmtId="0" fontId="78" fillId="0" borderId="5" xfId="1261" applyFont="1" applyFill="1" applyBorder="1" applyAlignment="1">
      <alignment horizontal="center" vertical="center"/>
    </xf>
    <xf numFmtId="0" fontId="78" fillId="0" borderId="8" xfId="0" applyFont="1" applyFill="1" applyBorder="1" applyAlignment="1">
      <alignment horizontal="center" vertical="center"/>
    </xf>
    <xf numFmtId="0" fontId="78" fillId="10" borderId="4" xfId="0" applyFont="1" applyFill="1" applyBorder="1" applyAlignment="1">
      <alignment horizontal="center" vertical="center" wrapText="1"/>
    </xf>
    <xf numFmtId="0" fontId="78" fillId="10" borderId="10" xfId="0" applyFont="1" applyFill="1" applyBorder="1" applyAlignment="1">
      <alignment vertical="center" wrapText="1"/>
    </xf>
    <xf numFmtId="165" fontId="78" fillId="0" borderId="10" xfId="0" applyNumberFormat="1" applyFont="1" applyFill="1" applyBorder="1" applyAlignment="1">
      <alignment horizontal="right" vertical="center" wrapText="1" indent="3"/>
    </xf>
    <xf numFmtId="165" fontId="78" fillId="10" borderId="10" xfId="0" applyNumberFormat="1" applyFont="1" applyFill="1" applyBorder="1" applyAlignment="1">
      <alignment horizontal="right" vertical="center" wrapText="1" indent="3"/>
    </xf>
    <xf numFmtId="0" fontId="78" fillId="10" borderId="4" xfId="0" applyFont="1" applyFill="1" applyBorder="1" applyAlignment="1">
      <alignment horizontal="right" vertical="center" wrapText="1"/>
    </xf>
    <xf numFmtId="0" fontId="78" fillId="10" borderId="17" xfId="0" applyFont="1" applyFill="1" applyBorder="1" applyAlignment="1">
      <alignment horizontal="left" vertical="center"/>
    </xf>
    <xf numFmtId="0" fontId="80" fillId="10" borderId="16" xfId="0" applyFont="1" applyFill="1" applyBorder="1" applyAlignment="1">
      <alignment vertical="center"/>
    </xf>
    <xf numFmtId="0" fontId="80" fillId="10" borderId="16" xfId="0" applyFont="1" applyFill="1" applyBorder="1" applyAlignment="1">
      <alignment horizontal="right" vertical="center" indent="3"/>
    </xf>
    <xf numFmtId="0" fontId="80" fillId="10" borderId="11" xfId="0" applyFont="1" applyFill="1" applyBorder="1" applyAlignment="1">
      <alignment horizontal="right" vertical="center" indent="3"/>
    </xf>
    <xf numFmtId="0" fontId="80" fillId="10" borderId="9" xfId="0" applyFont="1" applyFill="1" applyBorder="1" applyAlignment="1">
      <alignment vertical="center"/>
    </xf>
    <xf numFmtId="0" fontId="80" fillId="10" borderId="0" xfId="0" applyFont="1" applyFill="1" applyBorder="1" applyAlignment="1">
      <alignment vertical="center"/>
    </xf>
    <xf numFmtId="0" fontId="80" fillId="10" borderId="0" xfId="0" applyFont="1" applyFill="1" applyBorder="1" applyAlignment="1">
      <alignment horizontal="right" vertical="center" indent="3"/>
    </xf>
    <xf numFmtId="0" fontId="80" fillId="10" borderId="12" xfId="0" applyFont="1" applyFill="1" applyBorder="1" applyAlignment="1">
      <alignment horizontal="right" vertical="center" indent="3"/>
    </xf>
    <xf numFmtId="0" fontId="80" fillId="10" borderId="6" xfId="0" applyFont="1" applyFill="1" applyBorder="1" applyAlignment="1">
      <alignment vertical="center"/>
    </xf>
    <xf numFmtId="0" fontId="80" fillId="10" borderId="7" xfId="0" applyFont="1" applyFill="1" applyBorder="1" applyAlignment="1">
      <alignment vertical="center"/>
    </xf>
    <xf numFmtId="0" fontId="80" fillId="10" borderId="7" xfId="0" applyFont="1" applyFill="1" applyBorder="1" applyAlignment="1">
      <alignment horizontal="right" vertical="center" indent="3"/>
    </xf>
    <xf numFmtId="0" fontId="80" fillId="10" borderId="13" xfId="0" applyFont="1" applyFill="1" applyBorder="1" applyAlignment="1">
      <alignment horizontal="right" vertical="center" indent="3"/>
    </xf>
    <xf numFmtId="16" fontId="32" fillId="0" borderId="0" xfId="0" applyNumberFormat="1" applyFont="1"/>
    <xf numFmtId="0" fontId="81" fillId="0" borderId="0" xfId="0" applyFont="1"/>
    <xf numFmtId="0" fontId="33" fillId="10" borderId="4" xfId="1265" applyFont="1" applyFill="1" applyBorder="1" applyAlignment="1">
      <alignment vertical="center"/>
    </xf>
    <xf numFmtId="0" fontId="33" fillId="10" borderId="5" xfId="1265" applyFont="1" applyFill="1" applyBorder="1" applyAlignment="1">
      <alignment horizontal="left" vertical="center" indent="1"/>
    </xf>
    <xf numFmtId="0" fontId="34" fillId="0" borderId="5" xfId="1265" applyFont="1" applyFill="1" applyBorder="1" applyAlignment="1">
      <alignment horizontal="center" vertical="center"/>
    </xf>
    <xf numFmtId="0" fontId="34" fillId="10" borderId="10" xfId="1265" applyFont="1" applyFill="1" applyBorder="1" applyAlignment="1">
      <alignment vertical="center"/>
    </xf>
    <xf numFmtId="0" fontId="33" fillId="10" borderId="5" xfId="1265" applyFont="1" applyFill="1" applyBorder="1" applyAlignment="1">
      <alignment vertical="center"/>
    </xf>
    <xf numFmtId="0" fontId="33" fillId="10" borderId="5" xfId="1265" applyFont="1" applyFill="1" applyBorder="1" applyAlignment="1">
      <alignment horizontal="center" vertical="center"/>
    </xf>
    <xf numFmtId="3" fontId="33" fillId="10" borderId="5" xfId="1265" applyNumberFormat="1" applyFont="1" applyFill="1" applyBorder="1" applyAlignment="1">
      <alignment horizontal="right" vertical="center" indent="2"/>
    </xf>
    <xf numFmtId="4" fontId="33" fillId="10" borderId="5" xfId="1265" applyNumberFormat="1" applyFont="1" applyFill="1" applyBorder="1" applyAlignment="1">
      <alignment horizontal="right" vertical="center" indent="2"/>
    </xf>
    <xf numFmtId="165" fontId="33" fillId="10" borderId="5" xfId="1265" applyNumberFormat="1" applyFont="1" applyFill="1" applyBorder="1" applyAlignment="1">
      <alignment horizontal="right" vertical="center" indent="3"/>
    </xf>
    <xf numFmtId="165" fontId="33" fillId="42" borderId="4" xfId="1265" applyNumberFormat="1" applyFont="1" applyFill="1" applyBorder="1" applyAlignment="1">
      <alignment horizontal="right" vertical="center" indent="3"/>
    </xf>
    <xf numFmtId="0" fontId="34" fillId="10" borderId="5" xfId="1265" applyFont="1" applyFill="1" applyBorder="1" applyAlignment="1">
      <alignment vertical="center"/>
    </xf>
    <xf numFmtId="0" fontId="34" fillId="10" borderId="5" xfId="1265" applyFont="1" applyFill="1" applyBorder="1" applyAlignment="1">
      <alignment horizontal="center" vertical="center"/>
    </xf>
    <xf numFmtId="3" fontId="34" fillId="10" borderId="5" xfId="1265" applyNumberFormat="1" applyFont="1" applyFill="1" applyBorder="1" applyAlignment="1">
      <alignment horizontal="right" vertical="center" indent="2"/>
    </xf>
    <xf numFmtId="4" fontId="34" fillId="10" borderId="5" xfId="1265" applyNumberFormat="1" applyFont="1" applyFill="1" applyBorder="1" applyAlignment="1">
      <alignment horizontal="right" vertical="center" indent="2"/>
    </xf>
    <xf numFmtId="165" fontId="34" fillId="10" borderId="9" xfId="1265" applyNumberFormat="1" applyFont="1" applyFill="1" applyBorder="1" applyAlignment="1">
      <alignment horizontal="right" vertical="center" indent="3"/>
    </xf>
    <xf numFmtId="165" fontId="34" fillId="10" borderId="5" xfId="1265" applyNumberFormat="1" applyFont="1" applyFill="1" applyBorder="1" applyAlignment="1">
      <alignment horizontal="right" vertical="center" indent="3"/>
    </xf>
    <xf numFmtId="165" fontId="34" fillId="10" borderId="6" xfId="1265" applyNumberFormat="1" applyFont="1" applyFill="1" applyBorder="1" applyAlignment="1">
      <alignment horizontal="right" vertical="center" indent="3"/>
    </xf>
    <xf numFmtId="165" fontId="34" fillId="10" borderId="10" xfId="1265" applyNumberFormat="1" applyFont="1" applyFill="1" applyBorder="1" applyAlignment="1">
      <alignment horizontal="right" vertical="center" indent="3"/>
    </xf>
    <xf numFmtId="167" fontId="34" fillId="10" borderId="5" xfId="1265" applyNumberFormat="1" applyFont="1" applyFill="1" applyBorder="1" applyAlignment="1">
      <alignment horizontal="right" vertical="center" indent="2"/>
    </xf>
    <xf numFmtId="0" fontId="34" fillId="0" borderId="5" xfId="1265" applyFont="1" applyFill="1" applyBorder="1" applyAlignment="1">
      <alignment vertical="center"/>
    </xf>
    <xf numFmtId="0" fontId="34" fillId="10" borderId="5" xfId="1265" applyFont="1" applyFill="1" applyBorder="1" applyAlignment="1">
      <alignment horizontal="left" vertical="center" wrapText="1" indent="1"/>
    </xf>
    <xf numFmtId="3" fontId="34" fillId="10" borderId="5" xfId="1265" applyNumberFormat="1" applyFont="1" applyFill="1" applyBorder="1" applyAlignment="1">
      <alignment horizontal="center" vertical="center"/>
    </xf>
    <xf numFmtId="3" fontId="34" fillId="0" borderId="5" xfId="1265" applyNumberFormat="1" applyFont="1" applyFill="1" applyBorder="1" applyAlignment="1">
      <alignment horizontal="right" vertical="center" indent="2"/>
    </xf>
    <xf numFmtId="165" fontId="31" fillId="0" borderId="10" xfId="1265" applyNumberFormat="1" applyFont="1" applyFill="1" applyBorder="1" applyAlignment="1">
      <alignment horizontal="right" vertical="center" indent="3"/>
    </xf>
    <xf numFmtId="165" fontId="31" fillId="0" borderId="6" xfId="1265" applyNumberFormat="1" applyFont="1" applyFill="1" applyBorder="1" applyAlignment="1">
      <alignment horizontal="right" vertical="center" indent="3"/>
    </xf>
    <xf numFmtId="168" fontId="31" fillId="0" borderId="6" xfId="1265" applyNumberFormat="1" applyFont="1" applyFill="1" applyBorder="1" applyAlignment="1">
      <alignment horizontal="right" vertical="center" indent="3"/>
    </xf>
    <xf numFmtId="3" fontId="31" fillId="0" borderId="5" xfId="1265" applyNumberFormat="1" applyFont="1" applyFill="1" applyBorder="1" applyAlignment="1">
      <alignment horizontal="right" vertical="center" indent="2"/>
    </xf>
    <xf numFmtId="167" fontId="34" fillId="0" borderId="5" xfId="1265" applyNumberFormat="1" applyFont="1" applyFill="1" applyBorder="1" applyAlignment="1">
      <alignment horizontal="right" vertical="center" indent="2"/>
    </xf>
    <xf numFmtId="167" fontId="31" fillId="10" borderId="5" xfId="1265" applyNumberFormat="1" applyFont="1" applyFill="1" applyBorder="1" applyAlignment="1">
      <alignment horizontal="right" vertical="center" indent="2"/>
    </xf>
    <xf numFmtId="0" fontId="34" fillId="0" borderId="5" xfId="1265" applyFont="1" applyFill="1" applyBorder="1" applyAlignment="1">
      <alignment horizontal="left" vertical="center" indent="2"/>
    </xf>
    <xf numFmtId="3" fontId="82" fillId="0" borderId="12" xfId="1275" applyNumberFormat="1" applyFont="1" applyFill="1" applyBorder="1" applyAlignment="1">
      <alignment horizontal="right" vertical="center" indent="1"/>
    </xf>
    <xf numFmtId="167" fontId="31" fillId="0" borderId="5" xfId="1265" applyNumberFormat="1" applyFont="1" applyFill="1" applyBorder="1" applyAlignment="1">
      <alignment horizontal="right" vertical="center" indent="2"/>
    </xf>
    <xf numFmtId="0" fontId="31" fillId="0" borderId="5" xfId="1265" applyFont="1" applyFill="1" applyBorder="1" applyAlignment="1">
      <alignment vertical="center"/>
    </xf>
    <xf numFmtId="0" fontId="31" fillId="0" borderId="5" xfId="1265" applyFont="1" applyFill="1" applyBorder="1" applyAlignment="1">
      <alignment horizontal="center" vertical="center"/>
    </xf>
    <xf numFmtId="3" fontId="34" fillId="0" borderId="5" xfId="1265" applyNumberFormat="1" applyFont="1" applyFill="1" applyBorder="1" applyAlignment="1">
      <alignment horizontal="center" vertical="center"/>
    </xf>
    <xf numFmtId="0" fontId="33" fillId="0" borderId="5" xfId="1265" applyFont="1" applyFill="1" applyBorder="1" applyAlignment="1">
      <alignment vertical="center"/>
    </xf>
    <xf numFmtId="0" fontId="33" fillId="0" borderId="5" xfId="1265" applyFont="1" applyFill="1" applyBorder="1" applyAlignment="1">
      <alignment horizontal="center" vertical="center"/>
    </xf>
    <xf numFmtId="3" fontId="33" fillId="0" borderId="5" xfId="1265" applyNumberFormat="1" applyFont="1" applyFill="1" applyBorder="1" applyAlignment="1">
      <alignment horizontal="right" vertical="center" indent="2"/>
    </xf>
    <xf numFmtId="167" fontId="33" fillId="0" borderId="5" xfId="1265" applyNumberFormat="1" applyFont="1" applyFill="1" applyBorder="1" applyAlignment="1">
      <alignment horizontal="right" vertical="center" indent="2"/>
    </xf>
    <xf numFmtId="0" fontId="34" fillId="44" borderId="5" xfId="1265" applyFont="1" applyFill="1" applyBorder="1" applyAlignment="1">
      <alignment vertical="center"/>
    </xf>
    <xf numFmtId="0" fontId="34" fillId="44" borderId="5" xfId="1265" applyFont="1" applyFill="1" applyBorder="1" applyAlignment="1">
      <alignment horizontal="center" vertical="center"/>
    </xf>
    <xf numFmtId="3" fontId="34" fillId="44" borderId="5" xfId="1265" applyNumberFormat="1" applyFont="1" applyFill="1" applyBorder="1" applyAlignment="1">
      <alignment horizontal="right" vertical="center" indent="2"/>
    </xf>
    <xf numFmtId="167" fontId="34" fillId="44" borderId="10" xfId="1265" applyNumberFormat="1" applyFont="1" applyFill="1" applyBorder="1" applyAlignment="1">
      <alignment horizontal="right" vertical="center" indent="2"/>
    </xf>
    <xf numFmtId="167" fontId="34" fillId="44" borderId="5" xfId="1265" applyNumberFormat="1" applyFont="1" applyFill="1" applyBorder="1" applyAlignment="1">
      <alignment horizontal="right" vertical="center" indent="2"/>
    </xf>
    <xf numFmtId="0" fontId="34" fillId="0" borderId="5" xfId="1265" applyFont="1" applyFill="1" applyBorder="1" applyAlignment="1">
      <alignment horizontal="left" vertical="center"/>
    </xf>
    <xf numFmtId="0" fontId="34" fillId="0" borderId="5" xfId="1265" applyFont="1" applyFill="1" applyBorder="1" applyAlignment="1">
      <alignment horizontal="center" vertical="center" wrapText="1"/>
    </xf>
    <xf numFmtId="0" fontId="81" fillId="0" borderId="5" xfId="1265" applyFont="1" applyFill="1" applyBorder="1" applyAlignment="1">
      <alignment horizontal="center" vertical="center"/>
    </xf>
    <xf numFmtId="4" fontId="34" fillId="44" borderId="5" xfId="1265" applyNumberFormat="1" applyFont="1" applyFill="1" applyBorder="1" applyAlignment="1">
      <alignment horizontal="right" vertical="center" indent="2"/>
    </xf>
    <xf numFmtId="0" fontId="2" fillId="10" borderId="9" xfId="0" applyFont="1" applyFill="1" applyBorder="1" applyAlignment="1">
      <alignment vertical="center"/>
    </xf>
    <xf numFmtId="0" fontId="2" fillId="10" borderId="12" xfId="0" applyFont="1" applyFill="1" applyBorder="1" applyAlignment="1">
      <alignment vertical="center"/>
    </xf>
    <xf numFmtId="0" fontId="46" fillId="44" borderId="0" xfId="0" applyFont="1" applyFill="1" applyAlignment="1">
      <alignment horizontal="right" vertical="center"/>
    </xf>
    <xf numFmtId="0" fontId="32" fillId="44" borderId="0" xfId="0" applyFont="1" applyFill="1" applyAlignment="1">
      <alignment vertical="center"/>
    </xf>
    <xf numFmtId="3" fontId="46" fillId="44" borderId="0" xfId="1265" applyNumberFormat="1" applyFont="1" applyFill="1" applyBorder="1" applyAlignment="1">
      <alignment horizontal="right" vertical="center"/>
    </xf>
    <xf numFmtId="3" fontId="47" fillId="0" borderId="0" xfId="1265" applyNumberFormat="1" applyFont="1" applyFill="1" applyBorder="1" applyAlignment="1">
      <alignment horizontal="right" vertical="center" indent="2"/>
    </xf>
    <xf numFmtId="4" fontId="47" fillId="0" borderId="0" xfId="1265" applyNumberFormat="1" applyFont="1" applyFill="1" applyBorder="1" applyAlignment="1">
      <alignment horizontal="right" vertical="center" indent="2"/>
    </xf>
    <xf numFmtId="175" fontId="47" fillId="0" borderId="0" xfId="1265" applyNumberFormat="1" applyFont="1" applyFill="1" applyBorder="1" applyAlignment="1">
      <alignment horizontal="right" vertical="center" indent="2"/>
    </xf>
    <xf numFmtId="3" fontId="47" fillId="0" borderId="0" xfId="0" applyNumberFormat="1" applyFont="1" applyBorder="1"/>
    <xf numFmtId="4" fontId="47" fillId="0" borderId="0" xfId="0" applyNumberFormat="1" applyFont="1" applyBorder="1"/>
    <xf numFmtId="3" fontId="47" fillId="0" borderId="0" xfId="0" applyNumberFormat="1" applyFont="1"/>
    <xf numFmtId="0" fontId="44" fillId="0" borderId="0" xfId="0" applyFont="1" applyFill="1" applyBorder="1" applyAlignment="1">
      <alignment vertical="center"/>
    </xf>
    <xf numFmtId="0" fontId="40" fillId="0" borderId="8" xfId="0" applyFont="1" applyFill="1" applyBorder="1" applyAlignment="1">
      <alignment horizontal="center" vertical="center" wrapText="1"/>
    </xf>
    <xf numFmtId="0" fontId="40" fillId="0" borderId="8" xfId="0" applyFont="1" applyFill="1" applyBorder="1" applyAlignment="1">
      <alignment horizontal="left" vertical="center" wrapText="1"/>
    </xf>
    <xf numFmtId="0" fontId="81" fillId="42" borderId="0" xfId="0" applyFont="1" applyFill="1"/>
    <xf numFmtId="0" fontId="40" fillId="42" borderId="12" xfId="0" applyFont="1" applyFill="1" applyBorder="1" applyAlignment="1">
      <alignment horizontal="center" vertical="center"/>
    </xf>
    <xf numFmtId="0" fontId="40" fillId="42" borderId="5" xfId="0" applyFont="1" applyFill="1" applyBorder="1" applyAlignment="1">
      <alignment horizontal="center" vertical="center"/>
    </xf>
    <xf numFmtId="0" fontId="40" fillId="42" borderId="6" xfId="0" applyFont="1" applyFill="1" applyBorder="1" applyAlignment="1">
      <alignment horizontal="center" vertical="center"/>
    </xf>
    <xf numFmtId="0" fontId="40" fillId="42" borderId="13" xfId="0" applyFont="1" applyFill="1" applyBorder="1" applyAlignment="1">
      <alignment horizontal="center"/>
    </xf>
    <xf numFmtId="0" fontId="40" fillId="42" borderId="4" xfId="0" applyFont="1" applyFill="1" applyBorder="1" applyAlignment="1">
      <alignment horizontal="center"/>
    </xf>
    <xf numFmtId="0" fontId="40" fillId="42" borderId="8" xfId="0" applyFont="1" applyFill="1" applyBorder="1" applyAlignment="1">
      <alignment horizontal="center"/>
    </xf>
    <xf numFmtId="0" fontId="31" fillId="42" borderId="4" xfId="0" applyFont="1" applyFill="1" applyBorder="1" applyAlignment="1"/>
    <xf numFmtId="167" fontId="31" fillId="42" borderId="4" xfId="0" applyNumberFormat="1" applyFont="1" applyFill="1" applyBorder="1" applyAlignment="1">
      <alignment horizontal="right" indent="1"/>
    </xf>
    <xf numFmtId="0" fontId="31" fillId="42" borderId="5" xfId="0" applyFont="1" applyFill="1" applyBorder="1" applyAlignment="1"/>
    <xf numFmtId="167" fontId="31" fillId="42" borderId="5" xfId="0" applyNumberFormat="1" applyFont="1" applyFill="1" applyBorder="1" applyAlignment="1">
      <alignment horizontal="right" indent="1"/>
    </xf>
    <xf numFmtId="0" fontId="31" fillId="42" borderId="10" xfId="0" applyFont="1" applyFill="1" applyBorder="1" applyAlignment="1"/>
    <xf numFmtId="167" fontId="31" fillId="42" borderId="10" xfId="0" applyNumberFormat="1" applyFont="1" applyFill="1" applyBorder="1" applyAlignment="1">
      <alignment horizontal="right" vertical="center" indent="1"/>
    </xf>
    <xf numFmtId="0" fontId="40" fillId="42" borderId="8" xfId="0" applyFont="1" applyFill="1" applyBorder="1"/>
    <xf numFmtId="167" fontId="40" fillId="42" borderId="8" xfId="0" applyNumberFormat="1" applyFont="1" applyFill="1" applyBorder="1" applyAlignment="1">
      <alignment horizontal="right" indent="1"/>
    </xf>
    <xf numFmtId="0" fontId="40" fillId="42" borderId="8" xfId="0" applyFont="1" applyFill="1" applyBorder="1" applyAlignment="1">
      <alignment vertical="center"/>
    </xf>
    <xf numFmtId="167" fontId="40" fillId="42" borderId="8" xfId="0" applyNumberFormat="1" applyFont="1" applyFill="1" applyBorder="1" applyAlignment="1">
      <alignment horizontal="right" vertical="center" indent="1"/>
    </xf>
    <xf numFmtId="171" fontId="31" fillId="0" borderId="8" xfId="0" applyNumberFormat="1" applyFont="1" applyFill="1" applyBorder="1" applyAlignment="1">
      <alignment horizontal="center" vertical="center" wrapText="1"/>
    </xf>
    <xf numFmtId="0" fontId="40" fillId="0" borderId="8" xfId="0" applyFont="1" applyFill="1" applyBorder="1" applyAlignment="1">
      <alignment vertical="center" wrapText="1"/>
    </xf>
    <xf numFmtId="0" fontId="31" fillId="0" borderId="0" xfId="0" applyFont="1" applyFill="1" applyBorder="1" applyAlignment="1">
      <alignment horizontal="left" vertical="center" wrapText="1"/>
    </xf>
    <xf numFmtId="0" fontId="31" fillId="0" borderId="0" xfId="1286" applyFont="1" applyFill="1"/>
    <xf numFmtId="0" fontId="32" fillId="0" borderId="0" xfId="0" applyFont="1" applyBorder="1"/>
    <xf numFmtId="0" fontId="40" fillId="0" borderId="82" xfId="0" applyFont="1" applyBorder="1" applyAlignment="1">
      <alignment horizontal="centerContinuous" vertical="center"/>
    </xf>
    <xf numFmtId="0" fontId="31" fillId="0" borderId="82" xfId="0" applyFont="1" applyBorder="1" applyAlignment="1">
      <alignment horizontal="centerContinuous" vertical="center"/>
    </xf>
    <xf numFmtId="0" fontId="31" fillId="0" borderId="83" xfId="0" applyFont="1" applyBorder="1" applyAlignment="1">
      <alignment horizontal="centerContinuous" vertical="center"/>
    </xf>
    <xf numFmtId="0" fontId="43" fillId="0" borderId="84" xfId="0" applyFont="1" applyBorder="1" applyAlignment="1">
      <alignment horizontal="centerContinuous" vertical="center"/>
    </xf>
    <xf numFmtId="0" fontId="43" fillId="0" borderId="85" xfId="0" applyFont="1" applyBorder="1" applyAlignment="1">
      <alignment horizontal="centerContinuous" vertical="center"/>
    </xf>
    <xf numFmtId="0" fontId="32" fillId="0" borderId="86" xfId="0" applyFont="1" applyBorder="1" applyAlignment="1"/>
    <xf numFmtId="0" fontId="43" fillId="0" borderId="86" xfId="0" applyFont="1" applyBorder="1" applyAlignment="1">
      <alignment vertical="center"/>
    </xf>
    <xf numFmtId="0" fontId="43" fillId="0" borderId="87" xfId="0" applyFont="1" applyBorder="1" applyAlignment="1">
      <alignment vertical="center"/>
    </xf>
    <xf numFmtId="0" fontId="43" fillId="0" borderId="88" xfId="0" applyFont="1" applyBorder="1" applyAlignment="1">
      <alignment vertical="center"/>
    </xf>
    <xf numFmtId="0" fontId="43" fillId="0" borderId="89" xfId="0" applyFont="1" applyBorder="1" applyAlignment="1">
      <alignment vertical="center"/>
    </xf>
    <xf numFmtId="0" fontId="43" fillId="0" borderId="90" xfId="0" applyFont="1" applyBorder="1" applyAlignment="1">
      <alignment vertical="center"/>
    </xf>
    <xf numFmtId="0" fontId="43" fillId="0" borderId="91" xfId="0" applyFont="1" applyBorder="1" applyAlignment="1">
      <alignment vertical="center"/>
    </xf>
    <xf numFmtId="0" fontId="43" fillId="0" borderId="5" xfId="0" applyFont="1" applyBorder="1" applyAlignment="1">
      <alignment horizontal="left" vertical="center" indent="1"/>
    </xf>
    <xf numFmtId="10" fontId="43" fillId="0" borderId="5" xfId="0" applyNumberFormat="1" applyFont="1" applyBorder="1" applyAlignment="1">
      <alignment horizontal="right" vertical="center" indent="4"/>
    </xf>
    <xf numFmtId="0" fontId="43" fillId="0" borderId="5" xfId="0" applyFont="1" applyBorder="1" applyAlignment="1">
      <alignment horizontal="right" vertical="center" indent="4"/>
    </xf>
    <xf numFmtId="0" fontId="43" fillId="0" borderId="5" xfId="0" applyFont="1" applyBorder="1" applyAlignment="1">
      <alignment horizontal="left" vertical="center" indent="3"/>
    </xf>
    <xf numFmtId="0" fontId="43" fillId="0" borderId="8" xfId="0" applyFont="1" applyBorder="1" applyAlignment="1">
      <alignment horizontal="left" vertical="center" indent="1"/>
    </xf>
    <xf numFmtId="10" fontId="43" fillId="0" borderId="8" xfId="0" applyNumberFormat="1" applyFont="1" applyBorder="1" applyAlignment="1">
      <alignment horizontal="right" vertical="center" indent="4"/>
    </xf>
    <xf numFmtId="0" fontId="40" fillId="0" borderId="8" xfId="0" applyFont="1" applyBorder="1" applyAlignment="1">
      <alignment vertical="center"/>
    </xf>
    <xf numFmtId="10" fontId="40" fillId="0" borderId="8" xfId="0" applyNumberFormat="1" applyFont="1" applyBorder="1" applyAlignment="1">
      <alignment horizontal="right" vertical="center" indent="4"/>
    </xf>
    <xf numFmtId="0" fontId="31" fillId="0" borderId="5" xfId="0" applyFont="1" applyBorder="1" applyAlignment="1">
      <alignment horizontal="right" vertical="center" indent="4"/>
    </xf>
    <xf numFmtId="0" fontId="40" fillId="0" borderId="10" xfId="0" applyFont="1" applyBorder="1" applyAlignment="1">
      <alignment vertical="center"/>
    </xf>
    <xf numFmtId="10" fontId="40" fillId="0" borderId="10" xfId="0" applyNumberFormat="1" applyFont="1" applyBorder="1" applyAlignment="1">
      <alignment horizontal="right" vertical="center" indent="4"/>
    </xf>
    <xf numFmtId="0" fontId="32" fillId="0" borderId="0" xfId="0" applyFont="1" applyAlignment="1">
      <alignment horizontal="centerContinuous" vertical="center"/>
    </xf>
    <xf numFmtId="0" fontId="32" fillId="0" borderId="0" xfId="0" applyFont="1" applyFill="1" applyBorder="1" applyAlignment="1">
      <alignment vertical="top"/>
    </xf>
    <xf numFmtId="0" fontId="83" fillId="0" borderId="0" xfId="0" applyFont="1" applyFill="1" applyBorder="1" applyAlignment="1">
      <alignment vertical="center"/>
    </xf>
    <xf numFmtId="0" fontId="44" fillId="0" borderId="8" xfId="0" applyFont="1" applyFill="1" applyBorder="1" applyAlignment="1">
      <alignment horizontal="center" vertical="center"/>
    </xf>
    <xf numFmtId="0" fontId="32" fillId="0" borderId="18" xfId="0" applyFont="1" applyFill="1" applyBorder="1" applyAlignment="1">
      <alignment vertical="top"/>
    </xf>
    <xf numFmtId="0" fontId="44" fillId="0" borderId="8" xfId="0" applyFont="1" applyFill="1" applyBorder="1" applyAlignment="1">
      <alignment horizontal="center" vertical="center" wrapText="1"/>
    </xf>
    <xf numFmtId="0" fontId="43" fillId="0" borderId="4" xfId="0" applyFont="1" applyFill="1" applyBorder="1" applyAlignment="1">
      <alignment horizontal="center" vertical="center"/>
    </xf>
    <xf numFmtId="0" fontId="43" fillId="0" borderId="16" xfId="0" applyFont="1" applyFill="1" applyBorder="1" applyAlignment="1">
      <alignment vertical="center"/>
    </xf>
    <xf numFmtId="10" fontId="43" fillId="0" borderId="4" xfId="0" applyNumberFormat="1" applyFont="1" applyFill="1" applyBorder="1" applyAlignment="1">
      <alignment horizontal="right" vertical="center" indent="4"/>
    </xf>
    <xf numFmtId="0" fontId="43" fillId="0" borderId="5" xfId="0" applyFont="1" applyFill="1" applyBorder="1" applyAlignment="1">
      <alignment horizontal="center" vertical="center"/>
    </xf>
    <xf numFmtId="0" fontId="43" fillId="0" borderId="0" xfId="0" applyFont="1" applyFill="1" applyBorder="1" applyAlignment="1">
      <alignment vertical="center"/>
    </xf>
    <xf numFmtId="10" fontId="43" fillId="0" borderId="5" xfId="0" applyNumberFormat="1" applyFont="1" applyFill="1" applyBorder="1" applyAlignment="1">
      <alignment horizontal="right" vertical="center" indent="4"/>
    </xf>
    <xf numFmtId="0" fontId="32" fillId="0" borderId="5" xfId="0" applyFont="1" applyFill="1" applyBorder="1" applyAlignment="1">
      <alignment vertical="top"/>
    </xf>
    <xf numFmtId="0" fontId="32" fillId="0" borderId="10" xfId="0" applyFont="1" applyFill="1" applyBorder="1" applyAlignment="1">
      <alignment vertical="top"/>
    </xf>
    <xf numFmtId="0" fontId="44" fillId="0" borderId="7" xfId="0" applyFont="1" applyFill="1" applyBorder="1" applyAlignment="1">
      <alignment vertical="center"/>
    </xf>
    <xf numFmtId="10" fontId="44" fillId="0" borderId="10" xfId="0" applyNumberFormat="1" applyFont="1" applyFill="1" applyBorder="1" applyAlignment="1">
      <alignment horizontal="right" vertical="center" indent="4"/>
    </xf>
    <xf numFmtId="0" fontId="32" fillId="0" borderId="14" xfId="0" applyFont="1" applyFill="1" applyBorder="1" applyAlignment="1">
      <alignment vertical="top"/>
    </xf>
    <xf numFmtId="0" fontId="32" fillId="0" borderId="5" xfId="0" applyFont="1" applyFill="1" applyBorder="1" applyAlignment="1">
      <alignment horizontal="right" vertical="top" indent="4"/>
    </xf>
    <xf numFmtId="0" fontId="53" fillId="0" borderId="4" xfId="1305" applyFont="1" applyFill="1" applyBorder="1" applyAlignment="1">
      <alignment horizontal="center" vertical="center" wrapText="1"/>
    </xf>
    <xf numFmtId="0" fontId="48" fillId="0" borderId="10" xfId="0" applyFont="1" applyFill="1" applyBorder="1" applyAlignment="1">
      <alignment horizontal="center" vertical="center" wrapText="1"/>
    </xf>
    <xf numFmtId="0" fontId="2" fillId="10" borderId="0" xfId="0" applyFont="1" applyFill="1" applyBorder="1" applyAlignment="1">
      <alignment vertical="center" wrapText="1"/>
    </xf>
    <xf numFmtId="0" fontId="0" fillId="0" borderId="0" xfId="0" applyAlignment="1">
      <alignment wrapText="1"/>
    </xf>
    <xf numFmtId="0" fontId="34" fillId="42" borderId="46" xfId="0" quotePrefix="1" applyFont="1" applyFill="1" applyBorder="1" applyAlignment="1">
      <alignment horizontal="left" vertical="center" wrapText="1"/>
    </xf>
    <xf numFmtId="0" fontId="32" fillId="42" borderId="37" xfId="0" applyFont="1" applyFill="1" applyBorder="1" applyAlignment="1">
      <alignment vertical="center" wrapText="1"/>
    </xf>
    <xf numFmtId="0" fontId="57" fillId="42" borderId="43" xfId="0" applyFont="1" applyFill="1" applyBorder="1" applyAlignment="1">
      <alignment horizontal="left" vertical="center" wrapText="1"/>
    </xf>
    <xf numFmtId="0" fontId="32" fillId="42" borderId="48" xfId="0" applyFont="1" applyFill="1" applyBorder="1" applyAlignment="1">
      <alignment vertical="center" wrapText="1"/>
    </xf>
    <xf numFmtId="0" fontId="32" fillId="42" borderId="54" xfId="0" applyFont="1" applyFill="1" applyBorder="1" applyAlignment="1">
      <alignment vertical="center" wrapText="1"/>
    </xf>
    <xf numFmtId="0" fontId="32" fillId="42" borderId="46" xfId="0" applyFont="1" applyFill="1" applyBorder="1" applyAlignment="1">
      <alignment vertical="center" wrapText="1"/>
    </xf>
    <xf numFmtId="0" fontId="32" fillId="42" borderId="55" xfId="0" applyFont="1" applyFill="1" applyBorder="1" applyAlignment="1">
      <alignment vertical="center" wrapText="1"/>
    </xf>
    <xf numFmtId="0" fontId="34" fillId="42" borderId="54" xfId="0" applyFont="1" applyFill="1" applyBorder="1" applyAlignment="1">
      <alignment horizontal="left" vertical="center" wrapText="1"/>
    </xf>
    <xf numFmtId="0" fontId="34" fillId="42" borderId="55" xfId="0" applyFont="1" applyFill="1" applyBorder="1" applyAlignment="1">
      <alignment horizontal="left" vertical="center" wrapText="1"/>
    </xf>
    <xf numFmtId="0" fontId="33" fillId="42" borderId="46" xfId="0" applyFont="1" applyFill="1" applyBorder="1" applyAlignment="1">
      <alignment horizontal="center" vertical="center" wrapText="1"/>
    </xf>
    <xf numFmtId="0" fontId="34" fillId="42" borderId="58" xfId="0" applyFont="1" applyFill="1" applyBorder="1" applyAlignment="1">
      <alignment horizontal="left" vertical="center" wrapText="1"/>
    </xf>
    <xf numFmtId="0" fontId="68" fillId="0" borderId="0" xfId="0" applyFont="1" applyAlignment="1">
      <alignment vertical="center"/>
    </xf>
    <xf numFmtId="0" fontId="68" fillId="0" borderId="0" xfId="0" applyFont="1" applyAlignment="1">
      <alignment vertical="center" wrapText="1"/>
    </xf>
    <xf numFmtId="0" fontId="21" fillId="42" borderId="61" xfId="0" applyFont="1" applyFill="1" applyBorder="1" applyAlignment="1">
      <alignment vertical="center" wrapText="1"/>
    </xf>
    <xf numFmtId="0" fontId="48" fillId="42" borderId="20" xfId="0" applyFont="1" applyFill="1" applyBorder="1" applyAlignment="1">
      <alignment horizontal="left" vertical="center" wrapText="1"/>
    </xf>
    <xf numFmtId="0" fontId="48" fillId="42" borderId="57" xfId="0" applyFont="1" applyFill="1" applyBorder="1" applyAlignment="1">
      <alignment horizontal="left" vertical="center" wrapText="1"/>
    </xf>
    <xf numFmtId="0" fontId="21" fillId="42" borderId="64" xfId="0" applyFont="1" applyFill="1" applyBorder="1" applyAlignment="1">
      <alignment vertical="center" wrapText="1"/>
    </xf>
    <xf numFmtId="0" fontId="53" fillId="42" borderId="50" xfId="0" applyFont="1" applyFill="1" applyBorder="1" applyAlignment="1">
      <alignment horizontal="center" vertical="center" wrapText="1"/>
    </xf>
    <xf numFmtId="0" fontId="48" fillId="42" borderId="52" xfId="0" applyFont="1" applyFill="1" applyBorder="1" applyAlignment="1">
      <alignment horizontal="left" vertical="center" wrapText="1"/>
    </xf>
    <xf numFmtId="0" fontId="48" fillId="42" borderId="46" xfId="0" applyFont="1" applyFill="1" applyBorder="1" applyAlignment="1">
      <alignment horizontal="left" vertical="center" wrapText="1"/>
    </xf>
    <xf numFmtId="0" fontId="2" fillId="42" borderId="48" xfId="0" applyFont="1" applyFill="1" applyBorder="1" applyAlignment="1">
      <alignment horizontal="left" vertical="center" wrapText="1"/>
    </xf>
    <xf numFmtId="0" fontId="48" fillId="42" borderId="64" xfId="0" applyFont="1" applyFill="1" applyBorder="1" applyAlignment="1">
      <alignment horizontal="left" vertical="center" wrapText="1"/>
    </xf>
    <xf numFmtId="0" fontId="21" fillId="42" borderId="65" xfId="0" applyFont="1" applyFill="1" applyBorder="1" applyAlignment="1">
      <alignment vertical="center" wrapText="1"/>
    </xf>
    <xf numFmtId="0" fontId="21" fillId="42" borderId="57" xfId="0" applyFont="1" applyFill="1" applyBorder="1" applyAlignment="1">
      <alignment vertical="center" wrapText="1"/>
    </xf>
    <xf numFmtId="0" fontId="21" fillId="42" borderId="43" xfId="0" applyFont="1" applyFill="1" applyBorder="1" applyAlignment="1">
      <alignment vertical="center" wrapText="1"/>
    </xf>
    <xf numFmtId="0" fontId="53" fillId="42" borderId="66" xfId="0" applyFont="1" applyFill="1" applyBorder="1" applyAlignment="1">
      <alignment horizontal="center" vertical="center" wrapText="1"/>
    </xf>
    <xf numFmtId="0" fontId="48" fillId="42" borderId="65" xfId="0" applyFont="1" applyFill="1" applyBorder="1" applyAlignment="1">
      <alignment horizontal="left" vertical="center" wrapText="1"/>
    </xf>
    <xf numFmtId="0" fontId="48" fillId="42" borderId="43" xfId="0" applyFont="1" applyFill="1" applyBorder="1" applyAlignment="1">
      <alignment horizontal="left" vertical="center" wrapText="1"/>
    </xf>
    <xf numFmtId="0" fontId="48" fillId="42" borderId="46" xfId="0" quotePrefix="1" applyFont="1" applyFill="1" applyBorder="1" applyAlignment="1">
      <alignment horizontal="left" vertical="center" wrapText="1"/>
    </xf>
    <xf numFmtId="0" fontId="48" fillId="42" borderId="67" xfId="0" applyFont="1" applyFill="1" applyBorder="1" applyAlignment="1">
      <alignment horizontal="left" vertical="center" wrapText="1"/>
    </xf>
    <xf numFmtId="176" fontId="72" fillId="42" borderId="0" xfId="1671" applyFont="1" applyFill="1" applyBorder="1" applyAlignment="1">
      <alignment horizontal="center" vertical="center"/>
    </xf>
    <xf numFmtId="176" fontId="34" fillId="42" borderId="17" xfId="1289" applyNumberFormat="1" applyFont="1" applyFill="1" applyBorder="1" applyAlignment="1" applyProtection="1">
      <alignment vertical="center"/>
    </xf>
    <xf numFmtId="176" fontId="34" fillId="42" borderId="9" xfId="1289" applyNumberFormat="1" applyFont="1" applyFill="1" applyBorder="1" applyAlignment="1" applyProtection="1">
      <alignment vertical="center"/>
    </xf>
    <xf numFmtId="177" fontId="40" fillId="42" borderId="8" xfId="1671" quotePrefix="1" applyNumberFormat="1" applyFont="1" applyFill="1" applyBorder="1" applyAlignment="1">
      <alignment horizontal="center" vertical="center"/>
    </xf>
    <xf numFmtId="177" fontId="40" fillId="42" borderId="8" xfId="1671" quotePrefix="1" applyNumberFormat="1" applyFont="1" applyFill="1" applyBorder="1" applyAlignment="1">
      <alignment horizontal="center" vertical="center" wrapText="1"/>
    </xf>
    <xf numFmtId="177" fontId="40" fillId="42" borderId="18" xfId="1671" quotePrefix="1" applyNumberFormat="1" applyFont="1" applyFill="1" applyBorder="1" applyAlignment="1">
      <alignment horizontal="center" vertical="center"/>
    </xf>
    <xf numFmtId="176" fontId="31" fillId="42" borderId="9" xfId="1671" applyFont="1" applyFill="1" applyBorder="1" applyAlignment="1">
      <alignment horizontal="center" vertical="center"/>
    </xf>
    <xf numFmtId="176" fontId="31" fillId="42" borderId="6" xfId="1671" applyFont="1" applyFill="1" applyBorder="1" applyAlignment="1">
      <alignment vertical="center"/>
    </xf>
    <xf numFmtId="0" fontId="31" fillId="42" borderId="10" xfId="1671" quotePrefix="1" applyNumberFormat="1" applyFont="1" applyFill="1" applyBorder="1" applyAlignment="1">
      <alignment horizontal="center" vertical="center"/>
    </xf>
    <xf numFmtId="176" fontId="31" fillId="42" borderId="13" xfId="1671" quotePrefix="1" applyFont="1" applyFill="1" applyBorder="1" applyAlignment="1">
      <alignment horizontal="center" vertical="center"/>
    </xf>
    <xf numFmtId="176" fontId="40" fillId="42" borderId="15" xfId="1671" applyFont="1" applyFill="1" applyBorder="1" applyAlignment="1">
      <alignment vertical="center"/>
    </xf>
    <xf numFmtId="3" fontId="40" fillId="42" borderId="8" xfId="1671" quotePrefix="1" applyNumberFormat="1" applyFont="1" applyFill="1" applyBorder="1" applyAlignment="1">
      <alignment horizontal="right" vertical="center" indent="4"/>
    </xf>
    <xf numFmtId="176" fontId="40" fillId="42" borderId="8" xfId="1671" quotePrefix="1" applyFont="1" applyFill="1" applyBorder="1" applyAlignment="1">
      <alignment horizontal="right" vertical="center" indent="3"/>
    </xf>
    <xf numFmtId="176" fontId="31" fillId="42" borderId="9" xfId="1672" applyFont="1" applyFill="1" applyBorder="1" applyAlignment="1">
      <alignment horizontal="left" vertical="center"/>
    </xf>
    <xf numFmtId="3" fontId="31" fillId="42" borderId="5" xfId="1671" quotePrefix="1" applyNumberFormat="1" applyFont="1" applyFill="1" applyBorder="1" applyAlignment="1">
      <alignment horizontal="right" vertical="center" indent="4"/>
    </xf>
    <xf numFmtId="176" fontId="31" fillId="42" borderId="12" xfId="1671" quotePrefix="1" applyFont="1" applyFill="1" applyBorder="1" applyAlignment="1">
      <alignment horizontal="right" vertical="center" indent="3"/>
    </xf>
    <xf numFmtId="3" fontId="0" fillId="42" borderId="0" xfId="0" applyNumberFormat="1" applyFill="1"/>
    <xf numFmtId="165" fontId="0" fillId="42" borderId="0" xfId="0" applyNumberFormat="1" applyFill="1"/>
    <xf numFmtId="167" fontId="0" fillId="42" borderId="0" xfId="0" applyNumberFormat="1" applyFill="1"/>
    <xf numFmtId="176" fontId="33" fillId="42" borderId="0" xfId="1289" applyNumberFormat="1" applyFont="1" applyFill="1" applyBorder="1" applyAlignment="1" applyProtection="1">
      <alignment horizontal="center" vertical="center"/>
    </xf>
    <xf numFmtId="0" fontId="31" fillId="42" borderId="0" xfId="1289" applyFont="1" applyFill="1" applyBorder="1" applyAlignment="1">
      <alignment vertical="center"/>
    </xf>
    <xf numFmtId="176" fontId="34" fillId="42" borderId="4" xfId="1289" applyNumberFormat="1" applyFont="1" applyFill="1" applyBorder="1" applyAlignment="1" applyProtection="1">
      <alignment vertical="center"/>
    </xf>
    <xf numFmtId="176" fontId="31" fillId="42" borderId="5" xfId="1671" applyFont="1" applyFill="1" applyBorder="1" applyAlignment="1">
      <alignment horizontal="center" vertical="center"/>
    </xf>
    <xf numFmtId="176" fontId="31" fillId="42" borderId="10" xfId="1671" applyFont="1" applyFill="1" applyBorder="1" applyAlignment="1">
      <alignment vertical="center"/>
    </xf>
    <xf numFmtId="176" fontId="33" fillId="42" borderId="92" xfId="1289" applyNumberFormat="1" applyFont="1" applyFill="1" applyBorder="1" applyAlignment="1" applyProtection="1">
      <alignment vertical="center"/>
    </xf>
    <xf numFmtId="3" fontId="40" fillId="42" borderId="8" xfId="1289" applyNumberFormat="1" applyFont="1" applyFill="1" applyBorder="1" applyAlignment="1" applyProtection="1">
      <alignment horizontal="right" vertical="center" indent="4"/>
    </xf>
    <xf numFmtId="165" fontId="40" fillId="42" borderId="93" xfId="1289" applyNumberFormat="1" applyFont="1" applyFill="1" applyBorder="1" applyAlignment="1" applyProtection="1">
      <alignment horizontal="right" vertical="center" indent="4"/>
    </xf>
    <xf numFmtId="176" fontId="34" fillId="42" borderId="94" xfId="1289" applyNumberFormat="1" applyFont="1" applyFill="1" applyBorder="1" applyAlignment="1" applyProtection="1">
      <alignment vertical="center"/>
    </xf>
    <xf numFmtId="3" fontId="31" fillId="42" borderId="4" xfId="1289" applyNumberFormat="1" applyFont="1" applyFill="1" applyBorder="1" applyAlignment="1" applyProtection="1">
      <alignment horizontal="right" vertical="center" indent="4"/>
    </xf>
    <xf numFmtId="165" fontId="31" fillId="42" borderId="95" xfId="1289" applyNumberFormat="1" applyFont="1" applyFill="1" applyBorder="1" applyAlignment="1" applyProtection="1">
      <alignment horizontal="right" vertical="center" indent="4"/>
    </xf>
    <xf numFmtId="3" fontId="31" fillId="42" borderId="5" xfId="1289" applyNumberFormat="1" applyFont="1" applyFill="1" applyBorder="1" applyAlignment="1" applyProtection="1">
      <alignment horizontal="right" vertical="center" indent="4"/>
    </xf>
    <xf numFmtId="176" fontId="34" fillId="42" borderId="96" xfId="1289" applyNumberFormat="1" applyFont="1" applyFill="1" applyBorder="1" applyAlignment="1" applyProtection="1">
      <alignment vertical="center"/>
    </xf>
    <xf numFmtId="3" fontId="31" fillId="42" borderId="97" xfId="1289" applyNumberFormat="1" applyFont="1" applyFill="1" applyBorder="1" applyAlignment="1" applyProtection="1">
      <alignment horizontal="right" vertical="center" indent="4"/>
    </xf>
    <xf numFmtId="165" fontId="31" fillId="42" borderId="98" xfId="1289" applyNumberFormat="1" applyFont="1" applyFill="1" applyBorder="1" applyAlignment="1" applyProtection="1">
      <alignment horizontal="right" vertical="center" indent="4"/>
    </xf>
    <xf numFmtId="0" fontId="34" fillId="42" borderId="9" xfId="0" applyFont="1" applyFill="1" applyBorder="1" applyAlignment="1">
      <alignment horizontal="left" vertical="center"/>
    </xf>
    <xf numFmtId="0" fontId="34" fillId="42" borderId="0" xfId="1289" applyFont="1" applyFill="1" applyBorder="1" applyAlignment="1">
      <alignment horizontal="justify" vertical="center"/>
    </xf>
    <xf numFmtId="0" fontId="34" fillId="42" borderId="95" xfId="1289" applyFont="1" applyFill="1" applyBorder="1" applyAlignment="1">
      <alignment horizontal="justify" vertical="center"/>
    </xf>
    <xf numFmtId="0" fontId="34" fillId="42" borderId="6" xfId="0" applyFont="1" applyFill="1" applyBorder="1" applyAlignment="1">
      <alignment horizontal="left" vertical="center"/>
    </xf>
    <xf numFmtId="0" fontId="34" fillId="42" borderId="7" xfId="1289" applyFont="1" applyFill="1" applyBorder="1" applyAlignment="1">
      <alignment horizontal="justify" vertical="center"/>
    </xf>
    <xf numFmtId="0" fontId="34" fillId="42" borderId="99" xfId="1289" applyFont="1" applyFill="1" applyBorder="1" applyAlignment="1">
      <alignment horizontal="justify" vertical="center"/>
    </xf>
    <xf numFmtId="3" fontId="32" fillId="42" borderId="0" xfId="0" applyNumberFormat="1" applyFont="1" applyFill="1"/>
    <xf numFmtId="3" fontId="32" fillId="0" borderId="0" xfId="0" applyNumberFormat="1" applyFont="1" applyAlignment="1">
      <alignment vertical="center"/>
    </xf>
    <xf numFmtId="0" fontId="33" fillId="0" borderId="100" xfId="1305" applyFont="1" applyFill="1" applyBorder="1" applyAlignment="1">
      <alignment horizontal="center" vertical="center"/>
    </xf>
    <xf numFmtId="0" fontId="33" fillId="0" borderId="100" xfId="1306" applyFont="1" applyFill="1" applyBorder="1" applyAlignment="1">
      <alignment horizontal="center" vertical="center"/>
    </xf>
    <xf numFmtId="0" fontId="33" fillId="10" borderId="100" xfId="1305" applyFont="1" applyFill="1" applyBorder="1" applyAlignment="1">
      <alignment vertical="center"/>
    </xf>
    <xf numFmtId="3" fontId="34" fillId="0" borderId="100" xfId="1306" applyNumberFormat="1" applyFont="1" applyFill="1" applyBorder="1" applyAlignment="1">
      <alignment horizontal="right" vertical="center" indent="2"/>
    </xf>
    <xf numFmtId="0" fontId="34" fillId="42" borderId="101" xfId="1305" applyFont="1" applyFill="1" applyBorder="1" applyAlignment="1">
      <alignment vertical="center"/>
    </xf>
    <xf numFmtId="3" fontId="34" fillId="0" borderId="101" xfId="1306" applyNumberFormat="1" applyFont="1" applyFill="1" applyBorder="1" applyAlignment="1">
      <alignment horizontal="right" vertical="center" indent="2"/>
    </xf>
    <xf numFmtId="0" fontId="34" fillId="42" borderId="105" xfId="1305" applyFont="1" applyFill="1" applyBorder="1" applyAlignment="1">
      <alignment vertical="center"/>
    </xf>
    <xf numFmtId="0" fontId="34" fillId="42" borderId="106" xfId="1306" applyFont="1" applyFill="1" applyBorder="1" applyAlignment="1">
      <alignment vertical="center"/>
    </xf>
    <xf numFmtId="3" fontId="34" fillId="0" borderId="106" xfId="1306" applyNumberFormat="1" applyFont="1" applyFill="1" applyBorder="1" applyAlignment="1">
      <alignment horizontal="right" vertical="center" indent="2"/>
    </xf>
    <xf numFmtId="3" fontId="34" fillId="0" borderId="102" xfId="1306" applyNumberFormat="1" applyFont="1" applyFill="1" applyBorder="1" applyAlignment="1">
      <alignment horizontal="right" vertical="center" indent="2"/>
    </xf>
    <xf numFmtId="0" fontId="31" fillId="42" borderId="9" xfId="1305" applyFont="1" applyFill="1" applyBorder="1" applyAlignment="1">
      <alignment vertical="center"/>
    </xf>
    <xf numFmtId="0" fontId="31" fillId="42" borderId="0" xfId="1306" applyFont="1" applyFill="1" applyBorder="1" applyAlignment="1">
      <alignment vertical="center"/>
    </xf>
    <xf numFmtId="3" fontId="31" fillId="0" borderId="0" xfId="1306" applyNumberFormat="1" applyFont="1" applyFill="1" applyBorder="1" applyAlignment="1">
      <alignment horizontal="right" vertical="center" indent="2"/>
    </xf>
    <xf numFmtId="0" fontId="32" fillId="42" borderId="0" xfId="0" applyFont="1" applyFill="1" applyAlignment="1">
      <alignment horizontal="center"/>
    </xf>
    <xf numFmtId="3" fontId="43" fillId="43" borderId="80" xfId="0" applyNumberFormat="1" applyFont="1" applyFill="1" applyBorder="1" applyAlignment="1">
      <alignment horizontal="center" vertical="center" wrapText="1"/>
    </xf>
    <xf numFmtId="0" fontId="39" fillId="0" borderId="0" xfId="1275" applyFont="1" applyFill="1" applyBorder="1" applyAlignment="1">
      <alignment horizontal="center" vertical="center"/>
    </xf>
    <xf numFmtId="0" fontId="40" fillId="0" borderId="8"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86" fillId="0" borderId="0" xfId="0" applyFont="1" applyFill="1"/>
    <xf numFmtId="0" fontId="87" fillId="0" borderId="0" xfId="0" applyFont="1" applyAlignment="1">
      <alignment horizontal="centerContinuous" vertical="center"/>
    </xf>
    <xf numFmtId="0" fontId="87" fillId="0" borderId="0" xfId="0" applyFont="1" applyFill="1" applyAlignment="1">
      <alignment horizontal="centerContinuous" vertical="center"/>
    </xf>
    <xf numFmtId="0" fontId="39" fillId="0" borderId="0" xfId="0" applyFont="1" applyBorder="1" applyAlignment="1">
      <alignment horizontal="center"/>
    </xf>
    <xf numFmtId="0" fontId="88" fillId="0" borderId="75" xfId="0" applyFont="1" applyFill="1" applyBorder="1" applyAlignment="1">
      <alignment horizontal="centerContinuous" vertical="center" wrapText="1"/>
    </xf>
    <xf numFmtId="0" fontId="41" fillId="0" borderId="0" xfId="0" applyFont="1" applyFill="1" applyAlignment="1">
      <alignment horizontal="right"/>
    </xf>
    <xf numFmtId="0" fontId="41" fillId="0" borderId="0" xfId="0" applyFont="1" applyAlignment="1">
      <alignment horizontal="right"/>
    </xf>
    <xf numFmtId="0" fontId="44" fillId="0" borderId="5" xfId="0" applyFont="1" applyFill="1" applyBorder="1" applyAlignment="1">
      <alignment horizontal="justify" vertical="center" wrapText="1"/>
    </xf>
    <xf numFmtId="3" fontId="43" fillId="0" borderId="5" xfId="0" applyNumberFormat="1" applyFont="1" applyFill="1" applyBorder="1" applyAlignment="1">
      <alignment horizontal="right" vertical="center" wrapText="1" indent="2"/>
    </xf>
    <xf numFmtId="3" fontId="43" fillId="0" borderId="9" xfId="0" applyNumberFormat="1" applyFont="1" applyFill="1" applyBorder="1" applyAlignment="1">
      <alignment horizontal="right" vertical="center" wrapText="1" indent="2"/>
    </xf>
    <xf numFmtId="3" fontId="44" fillId="0" borderId="0" xfId="0" applyNumberFormat="1" applyFont="1" applyFill="1" applyBorder="1" applyAlignment="1">
      <alignment horizontal="right" vertical="center" wrapText="1" indent="2"/>
    </xf>
    <xf numFmtId="171" fontId="43" fillId="0" borderId="12" xfId="1670" applyNumberFormat="1" applyFont="1" applyFill="1" applyBorder="1" applyAlignment="1">
      <alignment horizontal="right" vertical="center" wrapText="1" indent="2"/>
    </xf>
    <xf numFmtId="0" fontId="44" fillId="0" borderId="10" xfId="0" applyFont="1" applyFill="1" applyBorder="1" applyAlignment="1">
      <alignment horizontal="justify" vertical="center" wrapText="1"/>
    </xf>
    <xf numFmtId="3" fontId="43" fillId="0" borderId="10" xfId="0" applyNumberFormat="1" applyFont="1" applyFill="1" applyBorder="1" applyAlignment="1">
      <alignment horizontal="right" vertical="center" wrapText="1" indent="2"/>
    </xf>
    <xf numFmtId="3" fontId="43" fillId="0" borderId="6" xfId="0" applyNumberFormat="1" applyFont="1" applyFill="1" applyBorder="1" applyAlignment="1">
      <alignment horizontal="right" vertical="center" wrapText="1" indent="2"/>
    </xf>
    <xf numFmtId="3" fontId="44" fillId="0" borderId="7" xfId="0" applyNumberFormat="1" applyFont="1" applyFill="1" applyBorder="1" applyAlignment="1">
      <alignment horizontal="right" vertical="center" wrapText="1" indent="2"/>
    </xf>
    <xf numFmtId="171" fontId="43" fillId="0" borderId="13" xfId="1670" applyNumberFormat="1" applyFont="1" applyFill="1" applyBorder="1" applyAlignment="1">
      <alignment horizontal="right" vertical="center" wrapText="1" indent="2"/>
    </xf>
    <xf numFmtId="167" fontId="43" fillId="43" borderId="77" xfId="0" applyNumberFormat="1" applyFont="1" applyFill="1" applyBorder="1" applyAlignment="1">
      <alignment horizontal="center" vertical="center" wrapText="1"/>
    </xf>
    <xf numFmtId="0" fontId="44" fillId="0" borderId="78" xfId="0" applyFont="1" applyFill="1" applyBorder="1" applyAlignment="1">
      <alignment horizontal="left" vertical="center" wrapText="1"/>
    </xf>
    <xf numFmtId="3" fontId="44" fillId="0" borderId="79" xfId="0" applyNumberFormat="1" applyFont="1" applyFill="1" applyBorder="1" applyAlignment="1">
      <alignment horizontal="right" vertical="center" wrapText="1" indent="2"/>
    </xf>
    <xf numFmtId="3" fontId="39" fillId="0" borderId="76" xfId="0" applyNumberFormat="1" applyFont="1" applyFill="1" applyBorder="1" applyAlignment="1">
      <alignment horizontal="right" vertical="center" indent="2"/>
    </xf>
    <xf numFmtId="3" fontId="39" fillId="0" borderId="77" xfId="0" applyNumberFormat="1" applyFont="1" applyFill="1" applyBorder="1" applyAlignment="1">
      <alignment horizontal="right" vertical="center" indent="2"/>
    </xf>
    <xf numFmtId="3" fontId="32" fillId="0" borderId="78" xfId="0" applyNumberFormat="1" applyFont="1" applyFill="1" applyBorder="1" applyAlignment="1">
      <alignment horizontal="center" vertical="center"/>
    </xf>
    <xf numFmtId="171" fontId="32" fillId="0" borderId="78" xfId="1670" applyNumberFormat="1" applyFont="1" applyFill="1" applyBorder="1" applyAlignment="1">
      <alignment horizontal="center" vertical="center"/>
    </xf>
    <xf numFmtId="0" fontId="43" fillId="43" borderId="80" xfId="0" applyFont="1" applyFill="1" applyBorder="1" applyAlignment="1">
      <alignment horizontal="justify" vertical="center" wrapText="1"/>
    </xf>
    <xf numFmtId="167" fontId="43" fillId="43" borderId="80" xfId="0" applyNumberFormat="1" applyFont="1" applyFill="1" applyBorder="1" applyAlignment="1">
      <alignment horizontal="center" vertical="center" wrapText="1"/>
    </xf>
    <xf numFmtId="0" fontId="43" fillId="0" borderId="80" xfId="0" applyFont="1" applyFill="1" applyBorder="1" applyAlignment="1">
      <alignment horizontal="justify" vertical="center" wrapText="1"/>
    </xf>
    <xf numFmtId="167" fontId="43" fillId="0" borderId="80" xfId="0" applyNumberFormat="1" applyFont="1" applyFill="1" applyBorder="1" applyAlignment="1">
      <alignment horizontal="center" vertical="center" wrapText="1"/>
    </xf>
    <xf numFmtId="171" fontId="43" fillId="0" borderId="80" xfId="1670" applyNumberFormat="1" applyFont="1" applyFill="1" applyBorder="1" applyAlignment="1">
      <alignment horizontal="center" vertical="center" wrapText="1"/>
    </xf>
    <xf numFmtId="0" fontId="43" fillId="0" borderId="81" xfId="0" applyFont="1" applyFill="1" applyBorder="1" applyAlignment="1">
      <alignment horizontal="left" vertical="center" wrapText="1"/>
    </xf>
    <xf numFmtId="3" fontId="32" fillId="0" borderId="81" xfId="0" applyNumberFormat="1" applyFont="1" applyFill="1" applyBorder="1" applyAlignment="1">
      <alignment horizontal="center"/>
    </xf>
    <xf numFmtId="3" fontId="32" fillId="0" borderId="78" xfId="0" applyNumberFormat="1" applyFont="1" applyFill="1" applyBorder="1" applyAlignment="1">
      <alignment horizontal="center"/>
    </xf>
    <xf numFmtId="0" fontId="32" fillId="0" borderId="0" xfId="0" applyFont="1"/>
    <xf numFmtId="0" fontId="32" fillId="0" borderId="0" xfId="0" applyFont="1" applyFill="1"/>
    <xf numFmtId="0" fontId="39" fillId="0" borderId="0" xfId="0" applyFont="1" applyFill="1" applyBorder="1" applyAlignment="1">
      <alignment horizontal="center"/>
    </xf>
    <xf numFmtId="0" fontId="32" fillId="0" borderId="0" xfId="0" applyFont="1" applyFill="1" applyBorder="1"/>
    <xf numFmtId="167" fontId="43" fillId="0" borderId="5" xfId="0" applyNumberFormat="1" applyFont="1" applyFill="1" applyBorder="1" applyAlignment="1">
      <alignment horizontal="right" vertical="center" wrapText="1" indent="2"/>
    </xf>
    <xf numFmtId="167" fontId="43" fillId="0" borderId="9" xfId="0" applyNumberFormat="1" applyFont="1" applyFill="1" applyBorder="1" applyAlignment="1">
      <alignment horizontal="right" vertical="center" wrapText="1" indent="2"/>
    </xf>
    <xf numFmtId="167" fontId="40" fillId="0" borderId="8" xfId="0" applyNumberFormat="1" applyFont="1" applyFill="1" applyBorder="1" applyAlignment="1">
      <alignment horizontal="right" vertical="center" wrapText="1" indent="2"/>
    </xf>
    <xf numFmtId="167" fontId="40" fillId="0" borderId="15" xfId="0" applyNumberFormat="1" applyFont="1" applyFill="1" applyBorder="1" applyAlignment="1">
      <alignment horizontal="right" vertical="center" wrapText="1" indent="2"/>
    </xf>
    <xf numFmtId="2" fontId="60" fillId="42" borderId="0" xfId="0" applyNumberFormat="1" applyFont="1" applyFill="1" applyBorder="1" applyAlignment="1">
      <alignment horizontal="right" vertical="center" indent="1"/>
    </xf>
    <xf numFmtId="0" fontId="0" fillId="42" borderId="0" xfId="0" applyFill="1" applyAlignment="1">
      <alignment wrapText="1"/>
    </xf>
    <xf numFmtId="0" fontId="0" fillId="42" borderId="0" xfId="0" applyFill="1" applyBorder="1"/>
    <xf numFmtId="0" fontId="59" fillId="42" borderId="0" xfId="0" applyFont="1" applyFill="1" applyAlignment="1">
      <alignment vertical="center"/>
    </xf>
    <xf numFmtId="0" fontId="0" fillId="42" borderId="0" xfId="0" applyFill="1" applyBorder="1" applyAlignment="1">
      <alignment vertical="center"/>
    </xf>
    <xf numFmtId="0" fontId="59" fillId="42" borderId="0" xfId="0" applyFont="1" applyFill="1" applyBorder="1" applyAlignment="1">
      <alignment horizontal="center" vertical="center"/>
    </xf>
    <xf numFmtId="0" fontId="0" fillId="42" borderId="0" xfId="0" applyFill="1" applyAlignment="1">
      <alignment vertical="center"/>
    </xf>
    <xf numFmtId="0" fontId="61" fillId="42" borderId="0" xfId="0" applyFont="1" applyFill="1" applyBorder="1" applyAlignment="1">
      <alignment horizontal="center" vertical="center"/>
    </xf>
    <xf numFmtId="0" fontId="61" fillId="42" borderId="0" xfId="0" applyFont="1" applyFill="1" applyAlignment="1">
      <alignment vertical="center"/>
    </xf>
    <xf numFmtId="0" fontId="60" fillId="42" borderId="0" xfId="0" applyFont="1" applyFill="1" applyBorder="1" applyAlignment="1">
      <alignment vertical="center"/>
    </xf>
    <xf numFmtId="0" fontId="60" fillId="42" borderId="0" xfId="0" applyFont="1" applyFill="1" applyAlignment="1">
      <alignment vertical="center"/>
    </xf>
    <xf numFmtId="2" fontId="0" fillId="42" borderId="0" xfId="0" applyNumberFormat="1" applyFill="1" applyBorder="1" applyAlignment="1">
      <alignment vertical="center"/>
    </xf>
    <xf numFmtId="2" fontId="0" fillId="42" borderId="0" xfId="0" applyNumberFormat="1" applyFill="1" applyAlignment="1">
      <alignment vertical="center"/>
    </xf>
    <xf numFmtId="0" fontId="64" fillId="42" borderId="0" xfId="0" applyFont="1" applyFill="1" applyBorder="1" applyAlignment="1">
      <alignment horizontal="center" vertical="center"/>
    </xf>
    <xf numFmtId="168" fontId="0" fillId="42" borderId="0" xfId="0" applyNumberFormat="1" applyFill="1" applyBorder="1" applyAlignment="1">
      <alignment vertical="center"/>
    </xf>
    <xf numFmtId="168" fontId="0" fillId="42" borderId="0" xfId="0" applyNumberFormat="1" applyFill="1" applyAlignment="1">
      <alignment vertical="center"/>
    </xf>
    <xf numFmtId="0" fontId="65" fillId="42" borderId="0" xfId="0" applyFont="1" applyFill="1" applyBorder="1" applyAlignment="1">
      <alignment horizontal="center" vertical="center"/>
    </xf>
    <xf numFmtId="0" fontId="66" fillId="42" borderId="0" xfId="0" applyFont="1" applyFill="1" applyBorder="1" applyAlignment="1">
      <alignment horizontal="center" vertical="center"/>
    </xf>
    <xf numFmtId="0" fontId="0" fillId="0" borderId="0" xfId="0"/>
    <xf numFmtId="0" fontId="44" fillId="0" borderId="100" xfId="1275" applyFont="1" applyFill="1" applyBorder="1" applyAlignment="1">
      <alignment horizontal="center" vertical="center"/>
    </xf>
    <xf numFmtId="0" fontId="43" fillId="0" borderId="103" xfId="1275" applyFont="1" applyFill="1" applyBorder="1" applyAlignment="1">
      <alignment horizontal="center" vertical="center"/>
    </xf>
    <xf numFmtId="0" fontId="43" fillId="0" borderId="107" xfId="1275" applyFont="1" applyFill="1" applyBorder="1" applyAlignment="1">
      <alignment horizontal="center" vertical="center"/>
    </xf>
    <xf numFmtId="3" fontId="40" fillId="0" borderId="8" xfId="1275" applyNumberFormat="1" applyFont="1" applyFill="1" applyBorder="1" applyAlignment="1">
      <alignment horizontal="right" vertical="center" indent="1"/>
    </xf>
    <xf numFmtId="0" fontId="43" fillId="0" borderId="9" xfId="1275" applyFont="1" applyFill="1" applyBorder="1" applyAlignment="1">
      <alignment horizontal="left" vertical="center"/>
    </xf>
    <xf numFmtId="0" fontId="43" fillId="0" borderId="0" xfId="1275" applyFont="1" applyFill="1" applyBorder="1" applyAlignment="1">
      <alignment horizontal="left" vertical="center"/>
    </xf>
    <xf numFmtId="3" fontId="31" fillId="0" borderId="100" xfId="1275" applyNumberFormat="1" applyFont="1" applyFill="1" applyBorder="1" applyAlignment="1">
      <alignment horizontal="right" vertical="center" indent="1"/>
    </xf>
    <xf numFmtId="165" fontId="31" fillId="0" borderId="100" xfId="1275" applyNumberFormat="1" applyFont="1" applyFill="1" applyBorder="1" applyAlignment="1">
      <alignment horizontal="right" vertical="center" indent="2"/>
    </xf>
    <xf numFmtId="2" fontId="31" fillId="0" borderId="100" xfId="1275" applyNumberFormat="1" applyFont="1" applyFill="1" applyBorder="1" applyAlignment="1">
      <alignment horizontal="right" vertical="center" indent="2"/>
    </xf>
    <xf numFmtId="0" fontId="43" fillId="42" borderId="9" xfId="1275" applyFont="1" applyFill="1" applyBorder="1" applyAlignment="1">
      <alignment horizontal="left" vertical="center"/>
    </xf>
    <xf numFmtId="3" fontId="31" fillId="42" borderId="5" xfId="1275" applyNumberFormat="1" applyFont="1" applyFill="1" applyBorder="1" applyAlignment="1">
      <alignment horizontal="right" vertical="center" indent="1"/>
    </xf>
    <xf numFmtId="165" fontId="31" fillId="42" borderId="5" xfId="1275" applyNumberFormat="1" applyFont="1" applyFill="1" applyBorder="1" applyAlignment="1">
      <alignment horizontal="right" vertical="center" indent="2"/>
    </xf>
    <xf numFmtId="2" fontId="31" fillId="42" borderId="5" xfId="1275" applyNumberFormat="1" applyFont="1" applyFill="1" applyBorder="1" applyAlignment="1">
      <alignment horizontal="right" vertical="center" indent="2"/>
    </xf>
    <xf numFmtId="3" fontId="40" fillId="42" borderId="8" xfId="1275" applyNumberFormat="1" applyFont="1" applyFill="1" applyBorder="1" applyAlignment="1">
      <alignment horizontal="right" vertical="center" indent="1"/>
    </xf>
    <xf numFmtId="165" fontId="40" fillId="42" borderId="8" xfId="1275" applyNumberFormat="1" applyFont="1" applyFill="1" applyBorder="1" applyAlignment="1">
      <alignment horizontal="right" vertical="center" indent="2"/>
    </xf>
    <xf numFmtId="2" fontId="40" fillId="42" borderId="8" xfId="1275" applyNumberFormat="1" applyFont="1" applyFill="1" applyBorder="1" applyAlignment="1">
      <alignment horizontal="right" vertical="center" indent="2"/>
    </xf>
    <xf numFmtId="0" fontId="43" fillId="0" borderId="9" xfId="1275" applyFont="1" applyBorder="1" applyAlignment="1">
      <alignment vertical="center"/>
    </xf>
    <xf numFmtId="0" fontId="41" fillId="42" borderId="15" xfId="1275" applyFont="1" applyFill="1" applyBorder="1" applyAlignment="1">
      <alignment vertical="center"/>
    </xf>
    <xf numFmtId="0" fontId="41" fillId="42" borderId="14" xfId="1275" applyFont="1" applyFill="1" applyBorder="1" applyAlignment="1">
      <alignment vertical="center"/>
    </xf>
    <xf numFmtId="3" fontId="42" fillId="42" borderId="8" xfId="1275" applyNumberFormat="1" applyFont="1" applyFill="1" applyBorder="1" applyAlignment="1">
      <alignment horizontal="right" vertical="center" indent="1"/>
    </xf>
    <xf numFmtId="165" fontId="42" fillId="42" borderId="8" xfId="1275" applyNumberFormat="1" applyFont="1" applyFill="1" applyBorder="1" applyAlignment="1">
      <alignment horizontal="right" vertical="center" indent="2"/>
    </xf>
    <xf numFmtId="2" fontId="42" fillId="42" borderId="8" xfId="1275" applyNumberFormat="1" applyFont="1" applyFill="1" applyBorder="1" applyAlignment="1">
      <alignment horizontal="right" vertical="center" indent="2"/>
    </xf>
    <xf numFmtId="0" fontId="43" fillId="42" borderId="105" xfId="1275" applyFont="1" applyFill="1" applyBorder="1" applyAlignment="1">
      <alignment horizontal="left" vertical="center"/>
    </xf>
    <xf numFmtId="0" fontId="43" fillId="42" borderId="106" xfId="1275" applyFont="1" applyFill="1" applyBorder="1" applyAlignment="1">
      <alignment horizontal="left" vertical="center"/>
    </xf>
    <xf numFmtId="0" fontId="43" fillId="42" borderId="102" xfId="1275" applyFont="1" applyFill="1" applyBorder="1" applyAlignment="1">
      <alignment horizontal="left" vertical="center"/>
    </xf>
    <xf numFmtId="0" fontId="43" fillId="42" borderId="103" xfId="1275" applyFont="1" applyFill="1" applyBorder="1" applyAlignment="1">
      <alignment horizontal="left" vertical="center"/>
    </xf>
    <xf numFmtId="0" fontId="43" fillId="42" borderId="107" xfId="1275" applyFont="1" applyFill="1" applyBorder="1" applyAlignment="1">
      <alignment horizontal="left" vertical="center"/>
    </xf>
    <xf numFmtId="0" fontId="43" fillId="42" borderId="104" xfId="1275" applyFont="1" applyFill="1" applyBorder="1" applyAlignment="1">
      <alignment horizontal="left" vertical="center"/>
    </xf>
    <xf numFmtId="0" fontId="43" fillId="42" borderId="105" xfId="1275" applyFont="1" applyFill="1" applyBorder="1" applyAlignment="1">
      <alignment vertical="center"/>
    </xf>
    <xf numFmtId="0" fontId="43" fillId="42" borderId="106" xfId="1275" applyFont="1" applyFill="1" applyBorder="1" applyAlignment="1">
      <alignment vertical="center"/>
    </xf>
    <xf numFmtId="2" fontId="31" fillId="42" borderId="100" xfId="1275" applyNumberFormat="1" applyFont="1" applyFill="1" applyBorder="1" applyAlignment="1">
      <alignment horizontal="center" vertical="center"/>
    </xf>
    <xf numFmtId="3" fontId="43" fillId="0" borderId="0" xfId="1275" applyNumberFormat="1" applyFont="1" applyAlignment="1">
      <alignment vertical="center"/>
    </xf>
    <xf numFmtId="0" fontId="40" fillId="0" borderId="0" xfId="0" applyFont="1" applyAlignment="1">
      <alignment horizontal="centerContinuous" vertical="center"/>
    </xf>
    <xf numFmtId="0" fontId="87" fillId="0" borderId="0" xfId="0" applyFont="1" applyFill="1" applyBorder="1" applyAlignment="1">
      <alignment horizontal="centerContinuous" vertical="center"/>
    </xf>
    <xf numFmtId="0" fontId="44" fillId="0" borderId="101" xfId="0" applyFont="1" applyFill="1" applyBorder="1" applyAlignment="1">
      <alignment horizontal="justify" vertical="center" wrapText="1"/>
    </xf>
    <xf numFmtId="167" fontId="43" fillId="0" borderId="101" xfId="0" applyNumberFormat="1" applyFont="1" applyFill="1" applyBorder="1" applyAlignment="1">
      <alignment horizontal="right" vertical="center" wrapText="1" indent="2"/>
    </xf>
    <xf numFmtId="167" fontId="43" fillId="0" borderId="103" xfId="0" applyNumberFormat="1" applyFont="1" applyFill="1" applyBorder="1" applyAlignment="1">
      <alignment horizontal="right" vertical="center" wrapText="1" indent="2"/>
    </xf>
    <xf numFmtId="0" fontId="55" fillId="0" borderId="8" xfId="1262" applyFont="1" applyFill="1" applyBorder="1" applyAlignment="1">
      <alignment horizontal="center" vertical="center" wrapText="1"/>
    </xf>
    <xf numFmtId="0" fontId="55" fillId="0" borderId="107" xfId="1262" applyFont="1" applyFill="1" applyBorder="1" applyAlignment="1">
      <alignment horizontal="center" vertical="center" wrapText="1"/>
    </xf>
    <xf numFmtId="0" fontId="48" fillId="10" borderId="5" xfId="1262" applyFont="1" applyFill="1" applyBorder="1" applyAlignment="1">
      <alignment vertical="center"/>
    </xf>
    <xf numFmtId="3" fontId="2" fillId="42" borderId="5" xfId="1262" applyNumberFormat="1" applyFont="1" applyFill="1" applyBorder="1" applyAlignment="1">
      <alignment horizontal="right" vertical="center" indent="2"/>
    </xf>
    <xf numFmtId="167" fontId="2" fillId="42" borderId="5" xfId="1262" applyNumberFormat="1" applyFont="1" applyFill="1" applyBorder="1" applyAlignment="1">
      <alignment horizontal="right" vertical="center" indent="2"/>
    </xf>
    <xf numFmtId="3" fontId="55" fillId="42" borderId="101" xfId="1262" applyNumberFormat="1" applyFont="1" applyFill="1" applyBorder="1" applyAlignment="1" applyProtection="1">
      <alignment horizontal="left" vertical="center"/>
    </xf>
    <xf numFmtId="3" fontId="55" fillId="42" borderId="101" xfId="1262" applyNumberFormat="1" applyFont="1" applyFill="1" applyBorder="1" applyAlignment="1">
      <alignment horizontal="right" vertical="center" indent="2"/>
    </xf>
    <xf numFmtId="167" fontId="55" fillId="42" borderId="101" xfId="1262" applyNumberFormat="1" applyFont="1" applyFill="1" applyBorder="1" applyAlignment="1">
      <alignment horizontal="right" vertical="center" indent="2"/>
    </xf>
    <xf numFmtId="165" fontId="34" fillId="0" borderId="4" xfId="1305" applyNumberFormat="1" applyFont="1" applyFill="1" applyBorder="1" applyAlignment="1">
      <alignment horizontal="center" vertical="center"/>
    </xf>
    <xf numFmtId="165" fontId="34" fillId="0" borderId="5" xfId="1305" applyNumberFormat="1" applyFont="1" applyFill="1" applyBorder="1" applyAlignment="1">
      <alignment horizontal="center" vertical="center"/>
    </xf>
    <xf numFmtId="165" fontId="31" fillId="0" borderId="5" xfId="1305" applyNumberFormat="1" applyFont="1" applyFill="1" applyBorder="1" applyAlignment="1">
      <alignment horizontal="center" vertical="center"/>
    </xf>
    <xf numFmtId="0" fontId="34" fillId="10" borderId="9" xfId="0" applyFont="1" applyFill="1" applyBorder="1" applyAlignment="1">
      <alignment horizontal="left" vertical="center" wrapText="1"/>
    </xf>
    <xf numFmtId="0" fontId="8" fillId="42" borderId="0" xfId="0" applyFont="1" applyFill="1" applyAlignment="1">
      <alignment vertical="center"/>
    </xf>
    <xf numFmtId="0" fontId="89" fillId="42" borderId="0" xfId="0" applyFont="1" applyFill="1" applyAlignment="1">
      <alignment vertical="center"/>
    </xf>
    <xf numFmtId="0" fontId="21" fillId="42" borderId="0" xfId="0" applyFont="1" applyFill="1" applyBorder="1" applyAlignment="1">
      <alignment horizontal="center" vertical="center"/>
    </xf>
    <xf numFmtId="0" fontId="62" fillId="42" borderId="0" xfId="0" applyFont="1" applyFill="1" applyBorder="1" applyAlignment="1">
      <alignment horizontal="center" vertical="center"/>
    </xf>
    <xf numFmtId="2" fontId="32" fillId="42" borderId="0" xfId="0" applyNumberFormat="1" applyFont="1" applyFill="1" applyBorder="1" applyAlignment="1">
      <alignment horizontal="center" vertical="center"/>
    </xf>
    <xf numFmtId="0" fontId="73" fillId="0" borderId="0" xfId="0" applyFont="1" applyAlignment="1">
      <alignment vertical="center" wrapText="1"/>
    </xf>
    <xf numFmtId="0" fontId="21" fillId="0" borderId="0" xfId="0" applyFont="1" applyAlignment="1">
      <alignment vertical="center" wrapText="1"/>
    </xf>
    <xf numFmtId="0" fontId="73" fillId="0" borderId="0" xfId="0" applyFont="1" applyAlignment="1">
      <alignment horizontal="center" vertical="center"/>
    </xf>
    <xf numFmtId="0" fontId="21" fillId="0" borderId="0" xfId="0" applyFont="1" applyAlignment="1">
      <alignment horizontal="center" vertical="center"/>
    </xf>
    <xf numFmtId="0" fontId="39" fillId="42" borderId="0" xfId="0" applyFont="1" applyFill="1" applyAlignment="1">
      <alignment horizontal="center"/>
    </xf>
    <xf numFmtId="0" fontId="34" fillId="0" borderId="8" xfId="1261" applyFont="1" applyFill="1" applyBorder="1" applyAlignment="1">
      <alignment horizontal="center" vertical="center"/>
    </xf>
    <xf numFmtId="168" fontId="34" fillId="10" borderId="4" xfId="0" applyNumberFormat="1" applyFont="1" applyFill="1" applyBorder="1" applyAlignment="1">
      <alignment horizontal="center" vertical="center" wrapText="1"/>
    </xf>
    <xf numFmtId="0" fontId="38" fillId="10" borderId="5" xfId="0" applyFont="1" applyFill="1" applyBorder="1" applyAlignment="1">
      <alignment horizontal="left" vertical="center" wrapText="1" indent="3"/>
    </xf>
    <xf numFmtId="0" fontId="34" fillId="10" borderId="5" xfId="0" applyFont="1" applyFill="1" applyBorder="1" applyAlignment="1">
      <alignment horizontal="right" vertical="center" wrapText="1"/>
    </xf>
    <xf numFmtId="0" fontId="38" fillId="10" borderId="5" xfId="0" quotePrefix="1" applyFont="1" applyFill="1" applyBorder="1" applyAlignment="1">
      <alignment horizontal="left" vertical="center" wrapText="1" indent="3"/>
    </xf>
    <xf numFmtId="165" fontId="34" fillId="42" borderId="10" xfId="0" applyNumberFormat="1" applyFont="1" applyFill="1" applyBorder="1" applyAlignment="1">
      <alignment horizontal="right" vertical="center" wrapText="1" indent="3"/>
    </xf>
    <xf numFmtId="0" fontId="34" fillId="0" borderId="17" xfId="0" applyFont="1" applyFill="1" applyBorder="1" applyAlignment="1">
      <alignment vertical="center" wrapText="1"/>
    </xf>
    <xf numFmtId="0" fontId="34" fillId="10" borderId="16" xfId="0" applyFont="1" applyFill="1" applyBorder="1" applyAlignment="1">
      <alignment horizontal="center" vertical="center" wrapText="1"/>
    </xf>
    <xf numFmtId="0" fontId="34" fillId="10" borderId="16" xfId="0" applyFont="1" applyFill="1" applyBorder="1" applyAlignment="1">
      <alignment horizontal="right" vertical="center" wrapText="1" indent="3"/>
    </xf>
    <xf numFmtId="0" fontId="34" fillId="10" borderId="11" xfId="0" applyFont="1" applyFill="1" applyBorder="1" applyAlignment="1">
      <alignment horizontal="right" vertical="center" wrapText="1" indent="3"/>
    </xf>
    <xf numFmtId="0" fontId="31" fillId="42" borderId="0" xfId="0" applyFont="1" applyFill="1" applyBorder="1" applyAlignment="1">
      <alignment vertical="center" wrapText="1"/>
    </xf>
    <xf numFmtId="0" fontId="34" fillId="10" borderId="0" xfId="0" applyFont="1" applyFill="1" applyBorder="1" applyAlignment="1">
      <alignment horizontal="right" vertical="center" wrapText="1" indent="3"/>
    </xf>
    <xf numFmtId="0" fontId="34" fillId="10" borderId="12" xfId="0" applyFont="1" applyFill="1" applyBorder="1" applyAlignment="1">
      <alignment horizontal="right" vertical="center" wrapText="1" indent="3"/>
    </xf>
    <xf numFmtId="0" fontId="34" fillId="10" borderId="6" xfId="0" applyFont="1" applyFill="1" applyBorder="1" applyAlignment="1">
      <alignment horizontal="left" vertical="center"/>
    </xf>
    <xf numFmtId="0" fontId="31" fillId="10" borderId="7" xfId="0" applyFont="1" applyFill="1" applyBorder="1" applyAlignment="1">
      <alignment vertical="center" wrapText="1"/>
    </xf>
    <xf numFmtId="0" fontId="34" fillId="10" borderId="7" xfId="0" applyFont="1" applyFill="1" applyBorder="1" applyAlignment="1">
      <alignment horizontal="right" vertical="center" wrapText="1" indent="3"/>
    </xf>
    <xf numFmtId="0" fontId="34" fillId="10" borderId="13" xfId="0" applyFont="1" applyFill="1" applyBorder="1" applyAlignment="1">
      <alignment horizontal="right" vertical="center" wrapText="1" indent="3"/>
    </xf>
    <xf numFmtId="0" fontId="33" fillId="0" borderId="0" xfId="1293" applyFont="1" applyFill="1" applyBorder="1" applyAlignment="1">
      <alignment horizontal="center" vertical="center"/>
    </xf>
    <xf numFmtId="0" fontId="34" fillId="0" borderId="7" xfId="1293" applyFont="1" applyFill="1" applyBorder="1" applyAlignment="1">
      <alignment horizontal="center" vertical="center"/>
    </xf>
    <xf numFmtId="0" fontId="34" fillId="0" borderId="7" xfId="1293" applyFont="1" applyFill="1" applyBorder="1" applyAlignment="1">
      <alignment horizontal="center" vertical="center" wrapText="1"/>
    </xf>
    <xf numFmtId="0" fontId="78" fillId="0" borderId="8" xfId="0" applyFont="1" applyFill="1" applyBorder="1" applyAlignment="1">
      <alignment horizontal="center" vertical="center"/>
    </xf>
    <xf numFmtId="0" fontId="80" fillId="0" borderId="4" xfId="0" applyFont="1" applyFill="1" applyBorder="1" applyAlignment="1">
      <alignment horizontal="center" vertical="center"/>
    </xf>
    <xf numFmtId="0" fontId="78" fillId="0" borderId="15" xfId="0" applyFont="1" applyFill="1" applyBorder="1" applyAlignment="1">
      <alignment horizontal="center" vertical="center"/>
    </xf>
    <xf numFmtId="0" fontId="78" fillId="0" borderId="14" xfId="0" applyFont="1" applyFill="1" applyBorder="1" applyAlignment="1">
      <alignment horizontal="center" vertical="center"/>
    </xf>
    <xf numFmtId="0" fontId="78" fillId="0" borderId="18" xfId="0" applyFont="1" applyFill="1" applyBorder="1" applyAlignment="1">
      <alignment horizontal="center" vertical="center"/>
    </xf>
    <xf numFmtId="0" fontId="54" fillId="10" borderId="15"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8"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8" xfId="0" applyFont="1" applyFill="1" applyBorder="1" applyAlignment="1">
      <alignment horizontal="center" vertical="center"/>
    </xf>
    <xf numFmtId="0" fontId="34" fillId="42" borderId="4" xfId="0" applyFont="1" applyFill="1" applyBorder="1" applyAlignment="1">
      <alignment horizontal="center" vertical="center"/>
    </xf>
    <xf numFmtId="0" fontId="34" fillId="42" borderId="10" xfId="0" applyFont="1" applyFill="1" applyBorder="1" applyAlignment="1">
      <alignment horizontal="center" vertical="center"/>
    </xf>
    <xf numFmtId="0" fontId="34" fillId="0" borderId="0" xfId="0" applyFont="1" applyFill="1" applyBorder="1" applyAlignment="1">
      <alignment horizontal="center" vertical="center"/>
    </xf>
    <xf numFmtId="0" fontId="69" fillId="42"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2" fillId="0" borderId="7" xfId="0" applyFont="1" applyFill="1" applyBorder="1" applyAlignment="1">
      <alignment horizontal="center" vertical="center"/>
    </xf>
    <xf numFmtId="0" fontId="39" fillId="0" borderId="15" xfId="1275" applyFont="1" applyFill="1" applyBorder="1" applyAlignment="1">
      <alignment horizontal="left" vertical="center" wrapText="1"/>
    </xf>
    <xf numFmtId="0" fontId="39" fillId="0" borderId="14" xfId="1275" applyFont="1" applyFill="1" applyBorder="1" applyAlignment="1">
      <alignment horizontal="left" vertical="center" wrapText="1"/>
    </xf>
    <xf numFmtId="0" fontId="39" fillId="0" borderId="18" xfId="1275" applyFont="1" applyFill="1" applyBorder="1" applyAlignment="1">
      <alignment horizontal="left" vertical="center" wrapText="1"/>
    </xf>
    <xf numFmtId="0" fontId="39" fillId="0" borderId="0" xfId="1275" applyFont="1" applyFill="1" applyBorder="1" applyAlignment="1">
      <alignment horizontal="center" vertical="center"/>
    </xf>
    <xf numFmtId="0" fontId="43" fillId="0" borderId="105" xfId="1275" applyFont="1" applyFill="1" applyBorder="1" applyAlignment="1">
      <alignment horizontal="center" vertical="center"/>
    </xf>
    <xf numFmtId="0" fontId="43" fillId="0" borderId="106" xfId="1275" applyFont="1" applyFill="1" applyBorder="1" applyAlignment="1">
      <alignment horizontal="center" vertical="center"/>
    </xf>
    <xf numFmtId="0" fontId="43" fillId="0" borderId="102" xfId="1275" applyFont="1" applyFill="1" applyBorder="1" applyAlignment="1">
      <alignment horizontal="center" vertical="center"/>
    </xf>
    <xf numFmtId="0" fontId="44" fillId="0" borderId="100" xfId="1275" applyFont="1" applyFill="1" applyBorder="1" applyAlignment="1">
      <alignment horizontal="center" vertical="center" wrapText="1"/>
    </xf>
    <xf numFmtId="0" fontId="44" fillId="0" borderId="101" xfId="1275" applyFont="1" applyFill="1" applyBorder="1" applyAlignment="1">
      <alignment horizontal="center" vertical="center" wrapText="1"/>
    </xf>
    <xf numFmtId="0" fontId="43" fillId="0" borderId="15" xfId="1275" applyFont="1" applyFill="1" applyBorder="1" applyAlignment="1">
      <alignment horizontal="center" vertical="center"/>
    </xf>
    <xf numFmtId="0" fontId="43" fillId="0" borderId="18" xfId="1275" applyFont="1" applyFill="1" applyBorder="1" applyAlignment="1">
      <alignment horizontal="center" vertical="center"/>
    </xf>
    <xf numFmtId="0" fontId="39" fillId="0" borderId="15" xfId="1275" applyFont="1" applyFill="1" applyBorder="1" applyAlignment="1">
      <alignment vertical="center" wrapText="1"/>
    </xf>
    <xf numFmtId="0" fontId="39" fillId="0" borderId="14" xfId="1275" applyFont="1" applyFill="1" applyBorder="1" applyAlignment="1">
      <alignment vertical="center" wrapText="1"/>
    </xf>
    <xf numFmtId="0" fontId="39" fillId="0" borderId="18" xfId="1275" applyFont="1" applyFill="1" applyBorder="1" applyAlignment="1">
      <alignment vertical="center" wrapText="1"/>
    </xf>
    <xf numFmtId="0" fontId="44" fillId="0" borderId="4" xfId="1275" applyFont="1" applyFill="1" applyBorder="1" applyAlignment="1">
      <alignment horizontal="center" vertical="center" wrapText="1"/>
    </xf>
    <xf numFmtId="0" fontId="44" fillId="0" borderId="10" xfId="1275" applyFont="1" applyFill="1" applyBorder="1" applyAlignment="1">
      <alignment horizontal="center" vertical="center" wrapText="1"/>
    </xf>
    <xf numFmtId="0" fontId="43" fillId="0" borderId="17" xfId="1275" applyFont="1" applyFill="1" applyBorder="1" applyAlignment="1">
      <alignment horizontal="center" vertical="center"/>
    </xf>
    <xf numFmtId="0" fontId="43" fillId="0" borderId="16" xfId="1275" applyFont="1" applyFill="1" applyBorder="1" applyAlignment="1">
      <alignment horizontal="center" vertical="center"/>
    </xf>
    <xf numFmtId="0" fontId="32" fillId="0" borderId="14" xfId="0" applyFont="1" applyBorder="1" applyAlignment="1">
      <alignment vertical="center" wrapText="1"/>
    </xf>
    <xf numFmtId="0" fontId="32" fillId="0" borderId="18" xfId="0" applyFont="1" applyBorder="1" applyAlignment="1">
      <alignment vertical="center" wrapText="1"/>
    </xf>
    <xf numFmtId="0" fontId="39" fillId="0" borderId="0" xfId="1275" applyFont="1" applyFill="1" applyBorder="1" applyAlignment="1">
      <alignment horizontal="center" vertical="center" wrapText="1"/>
    </xf>
    <xf numFmtId="0" fontId="31" fillId="42" borderId="0" xfId="0" applyFont="1" applyFill="1" applyBorder="1" applyAlignment="1">
      <alignment horizontal="center" vertical="center" wrapText="1"/>
    </xf>
    <xf numFmtId="0" fontId="31" fillId="42" borderId="35" xfId="0" applyFont="1" applyFill="1" applyBorder="1" applyAlignment="1">
      <alignment horizontal="left" vertical="center" wrapText="1"/>
    </xf>
    <xf numFmtId="0" fontId="31" fillId="42" borderId="0" xfId="0" applyFont="1" applyFill="1" applyBorder="1" applyAlignment="1">
      <alignment horizontal="left" vertical="center" wrapText="1"/>
    </xf>
    <xf numFmtId="0" fontId="31" fillId="42" borderId="15" xfId="1251" applyFont="1" applyFill="1" applyBorder="1" applyAlignment="1">
      <alignment horizontal="left" vertical="center"/>
    </xf>
    <xf numFmtId="0" fontId="31" fillId="42" borderId="14" xfId="1251" applyFont="1" applyFill="1" applyBorder="1" applyAlignment="1">
      <alignment horizontal="left" vertical="center"/>
    </xf>
    <xf numFmtId="0" fontId="31" fillId="42" borderId="18" xfId="1251" applyFont="1" applyFill="1" applyBorder="1" applyAlignment="1">
      <alignment horizontal="left" vertical="center"/>
    </xf>
    <xf numFmtId="176" fontId="72" fillId="42" borderId="0" xfId="1671" applyFont="1" applyFill="1" applyBorder="1" applyAlignment="1">
      <alignment horizontal="center" vertical="center"/>
    </xf>
    <xf numFmtId="177" fontId="40" fillId="42" borderId="4" xfId="1671" quotePrefix="1" applyNumberFormat="1" applyFont="1" applyFill="1" applyBorder="1" applyAlignment="1">
      <alignment horizontal="center" vertical="center"/>
    </xf>
    <xf numFmtId="177" fontId="40" fillId="42" borderId="10" xfId="1671" quotePrefix="1" applyNumberFormat="1" applyFont="1" applyFill="1" applyBorder="1" applyAlignment="1">
      <alignment horizontal="center" vertical="center"/>
    </xf>
    <xf numFmtId="177" fontId="40" fillId="42" borderId="15" xfId="1671" quotePrefix="1" applyNumberFormat="1" applyFont="1" applyFill="1" applyBorder="1" applyAlignment="1">
      <alignment horizontal="center" vertical="center"/>
    </xf>
    <xf numFmtId="177" fontId="40" fillId="42" borderId="14" xfId="1671" quotePrefix="1" applyNumberFormat="1" applyFont="1" applyFill="1" applyBorder="1" applyAlignment="1">
      <alignment horizontal="center" vertical="center"/>
    </xf>
    <xf numFmtId="177" fontId="40" fillId="42" borderId="18" xfId="1671" quotePrefix="1" applyNumberFormat="1" applyFont="1" applyFill="1" applyBorder="1" applyAlignment="1">
      <alignment horizontal="center" vertical="center"/>
    </xf>
    <xf numFmtId="0" fontId="39" fillId="42" borderId="17" xfId="0" applyFont="1" applyFill="1" applyBorder="1" applyAlignment="1">
      <alignment horizontal="center" vertical="center" wrapText="1"/>
    </xf>
    <xf numFmtId="0" fontId="39" fillId="42" borderId="11" xfId="0" applyFont="1" applyFill="1" applyBorder="1" applyAlignment="1">
      <alignment horizontal="center" vertical="center" wrapText="1"/>
    </xf>
    <xf numFmtId="0" fontId="39" fillId="42" borderId="9" xfId="0" applyFont="1" applyFill="1" applyBorder="1" applyAlignment="1">
      <alignment horizontal="center" vertical="center" wrapText="1"/>
    </xf>
    <xf numFmtId="0" fontId="39" fillId="42" borderId="12" xfId="0" applyFont="1" applyFill="1" applyBorder="1" applyAlignment="1">
      <alignment horizontal="center" vertical="center" wrapText="1"/>
    </xf>
    <xf numFmtId="0" fontId="39" fillId="42" borderId="6" xfId="0" applyFont="1" applyFill="1" applyBorder="1" applyAlignment="1">
      <alignment horizontal="center" vertical="center" wrapText="1"/>
    </xf>
    <xf numFmtId="0" fontId="39" fillId="42" borderId="13" xfId="0" applyFont="1" applyFill="1" applyBorder="1" applyAlignment="1">
      <alignment horizontal="center" vertical="center" wrapText="1"/>
    </xf>
    <xf numFmtId="176" fontId="31" fillId="42" borderId="15" xfId="1671" applyFont="1" applyFill="1" applyBorder="1" applyAlignment="1">
      <alignment horizontal="center" vertical="center" wrapText="1"/>
    </xf>
    <xf numFmtId="176" fontId="31" fillId="42" borderId="14" xfId="1671" applyFont="1" applyFill="1" applyBorder="1" applyAlignment="1">
      <alignment horizontal="center" vertical="center" wrapText="1"/>
    </xf>
    <xf numFmtId="176" fontId="31" fillId="42" borderId="18" xfId="1671" applyFont="1" applyFill="1" applyBorder="1" applyAlignment="1">
      <alignment horizontal="center" vertical="center" wrapText="1"/>
    </xf>
    <xf numFmtId="176" fontId="31" fillId="42" borderId="15" xfId="1671" applyFont="1" applyFill="1" applyBorder="1" applyAlignment="1">
      <alignment horizontal="center" vertical="center"/>
    </xf>
    <xf numFmtId="176" fontId="31" fillId="42" borderId="14" xfId="1671" applyFont="1" applyFill="1" applyBorder="1" applyAlignment="1">
      <alignment horizontal="center" vertical="center"/>
    </xf>
    <xf numFmtId="176" fontId="31" fillId="42" borderId="18" xfId="1671" applyFont="1" applyFill="1" applyBorder="1" applyAlignment="1">
      <alignment horizontal="center" vertical="center"/>
    </xf>
    <xf numFmtId="176" fontId="33" fillId="42" borderId="0" xfId="1289" applyNumberFormat="1" applyFont="1" applyFill="1" applyBorder="1" applyAlignment="1" applyProtection="1">
      <alignment horizontal="center" vertical="center"/>
    </xf>
    <xf numFmtId="0" fontId="31" fillId="42" borderId="0" xfId="1289" applyFont="1" applyFill="1" applyBorder="1" applyAlignment="1">
      <alignment vertical="center"/>
    </xf>
    <xf numFmtId="0" fontId="39" fillId="42" borderId="4" xfId="0" applyFont="1" applyFill="1" applyBorder="1" applyAlignment="1">
      <alignment horizontal="center" vertical="center" wrapText="1"/>
    </xf>
    <xf numFmtId="0" fontId="39" fillId="42" borderId="5" xfId="0" applyFont="1" applyFill="1" applyBorder="1" applyAlignment="1">
      <alignment horizontal="center" vertical="center" wrapText="1"/>
    </xf>
    <xf numFmtId="0" fontId="39" fillId="42" borderId="10" xfId="0" applyFont="1" applyFill="1" applyBorder="1" applyAlignment="1">
      <alignment horizontal="center" vertical="center" wrapText="1"/>
    </xf>
    <xf numFmtId="0" fontId="48" fillId="0" borderId="7" xfId="1293" applyFont="1" applyFill="1" applyBorder="1" applyAlignment="1">
      <alignment horizontal="center" vertical="center"/>
    </xf>
    <xf numFmtId="0" fontId="34" fillId="0" borderId="4" xfId="1265" applyFont="1" applyFill="1" applyBorder="1" applyAlignment="1">
      <alignment horizontal="center" vertical="center" wrapText="1"/>
    </xf>
    <xf numFmtId="0" fontId="34" fillId="0" borderId="5" xfId="1265" applyFont="1" applyFill="1" applyBorder="1" applyAlignment="1">
      <alignment horizontal="center" vertical="center" wrapText="1"/>
    </xf>
    <xf numFmtId="0" fontId="34" fillId="0" borderId="10" xfId="1265" applyFont="1" applyFill="1" applyBorder="1" applyAlignment="1">
      <alignment horizontal="center" vertical="center" wrapText="1"/>
    </xf>
    <xf numFmtId="0" fontId="48" fillId="0" borderId="17" xfId="1265" applyFont="1" applyFill="1" applyBorder="1" applyAlignment="1">
      <alignment horizontal="left" vertical="center"/>
    </xf>
    <xf numFmtId="0" fontId="48" fillId="0" borderId="16" xfId="1265" applyFont="1" applyFill="1" applyBorder="1" applyAlignment="1">
      <alignment horizontal="left" vertical="center"/>
    </xf>
    <xf numFmtId="0" fontId="48" fillId="0" borderId="11" xfId="1265" applyFont="1" applyFill="1" applyBorder="1" applyAlignment="1">
      <alignment horizontal="left" vertical="center"/>
    </xf>
    <xf numFmtId="0" fontId="48" fillId="10" borderId="9" xfId="1265" applyFont="1" applyFill="1" applyBorder="1" applyAlignment="1">
      <alignment horizontal="left" vertical="center"/>
    </xf>
    <xf numFmtId="0" fontId="48" fillId="10" borderId="0" xfId="1265" applyFont="1" applyFill="1" applyBorder="1" applyAlignment="1">
      <alignment horizontal="left" vertical="center"/>
    </xf>
    <xf numFmtId="0" fontId="48" fillId="10" borderId="12" xfId="1265" applyFont="1" applyFill="1" applyBorder="1" applyAlignment="1">
      <alignment horizontal="left" vertical="center"/>
    </xf>
    <xf numFmtId="0" fontId="48" fillId="10" borderId="9" xfId="1265" applyFont="1" applyFill="1" applyBorder="1" applyAlignment="1">
      <alignment vertical="center"/>
    </xf>
    <xf numFmtId="0" fontId="48" fillId="10" borderId="0" xfId="1265" applyFont="1" applyFill="1" applyBorder="1" applyAlignment="1">
      <alignment vertical="center"/>
    </xf>
    <xf numFmtId="0" fontId="48" fillId="10" borderId="12" xfId="1265" applyFont="1" applyFill="1" applyBorder="1" applyAlignment="1">
      <alignment vertical="center"/>
    </xf>
    <xf numFmtId="0" fontId="48" fillId="10" borderId="6" xfId="1265" applyFont="1" applyFill="1" applyBorder="1" applyAlignment="1">
      <alignment horizontal="justify" vertical="center"/>
    </xf>
    <xf numFmtId="0" fontId="48" fillId="10" borderId="7" xfId="1265" applyFont="1" applyFill="1" applyBorder="1" applyAlignment="1">
      <alignment horizontal="justify" vertical="center"/>
    </xf>
    <xf numFmtId="0" fontId="48" fillId="10" borderId="13" xfId="1265" applyFont="1" applyFill="1" applyBorder="1" applyAlignment="1">
      <alignment horizontal="justify" vertical="center"/>
    </xf>
    <xf numFmtId="0" fontId="34" fillId="0" borderId="17" xfId="1265" applyFont="1" applyFill="1" applyBorder="1" applyAlignment="1">
      <alignment horizontal="center" vertical="center"/>
    </xf>
    <xf numFmtId="0" fontId="34" fillId="0" borderId="16" xfId="1265" applyFont="1" applyFill="1" applyBorder="1" applyAlignment="1">
      <alignment horizontal="center" vertical="center"/>
    </xf>
    <xf numFmtId="0" fontId="34" fillId="0" borderId="11" xfId="1265" applyFont="1" applyFill="1" applyBorder="1" applyAlignment="1">
      <alignment horizontal="center" vertical="center"/>
    </xf>
    <xf numFmtId="0" fontId="34" fillId="0" borderId="6" xfId="1265" applyFont="1" applyFill="1" applyBorder="1" applyAlignment="1">
      <alignment horizontal="center" vertical="center"/>
    </xf>
    <xf numFmtId="0" fontId="34" fillId="0" borderId="7" xfId="1265" applyFont="1" applyFill="1" applyBorder="1" applyAlignment="1">
      <alignment horizontal="center" vertical="center"/>
    </xf>
    <xf numFmtId="0" fontId="34" fillId="0" borderId="13" xfId="1265" applyFont="1" applyFill="1" applyBorder="1" applyAlignment="1">
      <alignment horizontal="center" vertical="center"/>
    </xf>
    <xf numFmtId="0" fontId="33" fillId="10" borderId="15" xfId="1265" applyFont="1" applyFill="1" applyBorder="1" applyAlignment="1">
      <alignment horizontal="center" vertical="center"/>
    </xf>
    <xf numFmtId="0" fontId="33" fillId="10" borderId="14" xfId="1265" applyFont="1" applyFill="1" applyBorder="1" applyAlignment="1">
      <alignment horizontal="center" vertical="center"/>
    </xf>
    <xf numFmtId="0" fontId="33" fillId="10" borderId="18" xfId="1265" applyFont="1" applyFill="1" applyBorder="1" applyAlignment="1">
      <alignment horizontal="center" vertical="center"/>
    </xf>
    <xf numFmtId="0" fontId="33" fillId="0" borderId="15" xfId="1265" applyFont="1" applyFill="1" applyBorder="1" applyAlignment="1">
      <alignment horizontal="center" vertical="center"/>
    </xf>
    <xf numFmtId="0" fontId="33" fillId="0" borderId="14" xfId="1265" applyFont="1" applyFill="1" applyBorder="1" applyAlignment="1">
      <alignment horizontal="center" vertical="center"/>
    </xf>
    <xf numFmtId="0" fontId="33" fillId="0" borderId="18" xfId="1265" applyFont="1" applyFill="1" applyBorder="1" applyAlignment="1">
      <alignment horizontal="center" vertical="center"/>
    </xf>
    <xf numFmtId="0" fontId="40" fillId="0" borderId="15" xfId="1265" applyFont="1" applyFill="1" applyBorder="1" applyAlignment="1">
      <alignment horizontal="center" vertical="center"/>
    </xf>
    <xf numFmtId="0" fontId="40" fillId="0" borderId="14" xfId="1265" applyFont="1" applyFill="1" applyBorder="1" applyAlignment="1">
      <alignment horizontal="center" vertical="center"/>
    </xf>
    <xf numFmtId="0" fontId="40" fillId="0" borderId="18" xfId="1265" applyFont="1" applyFill="1" applyBorder="1" applyAlignment="1">
      <alignment horizontal="center" vertical="center"/>
    </xf>
    <xf numFmtId="0" fontId="40" fillId="0" borderId="15"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39" fillId="0" borderId="0" xfId="0" applyFont="1" applyBorder="1" applyAlignment="1">
      <alignment horizontal="center"/>
    </xf>
    <xf numFmtId="0" fontId="32" fillId="0" borderId="0" xfId="0" applyFont="1"/>
    <xf numFmtId="0" fontId="32" fillId="0" borderId="0" xfId="0" applyFont="1" applyFill="1"/>
    <xf numFmtId="0" fontId="40" fillId="42" borderId="12" xfId="0" applyFont="1" applyFill="1" applyBorder="1" applyAlignment="1">
      <alignment horizontal="center" vertical="center"/>
    </xf>
    <xf numFmtId="0" fontId="40" fillId="42" borderId="10" xfId="0" applyFont="1" applyFill="1" applyBorder="1" applyAlignment="1">
      <alignment horizontal="center" vertical="center"/>
    </xf>
    <xf numFmtId="0" fontId="40" fillId="42" borderId="6" xfId="0" applyFont="1" applyFill="1" applyBorder="1" applyAlignment="1">
      <alignment horizontal="center" vertical="center"/>
    </xf>
    <xf numFmtId="0" fontId="31" fillId="0" borderId="3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2" fillId="0" borderId="0" xfId="0" applyFont="1" applyFill="1" applyBorder="1" applyAlignment="1">
      <alignment horizontal="center" vertical="center"/>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83" fillId="0" borderId="83" xfId="0" applyFont="1" applyBorder="1" applyAlignment="1">
      <alignment horizontal="right" vertical="center"/>
    </xf>
    <xf numFmtId="0" fontId="83" fillId="0" borderId="84" xfId="0" applyFont="1" applyBorder="1" applyAlignment="1">
      <alignment horizontal="right" vertical="center"/>
    </xf>
    <xf numFmtId="0" fontId="83" fillId="0" borderId="85" xfId="0" applyFont="1" applyBorder="1" applyAlignment="1">
      <alignment horizontal="right" vertical="center"/>
    </xf>
    <xf numFmtId="0" fontId="40" fillId="0" borderId="4"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31" fillId="0" borderId="5" xfId="0" applyFont="1" applyFill="1" applyBorder="1" applyAlignment="1">
      <alignment vertical="center"/>
    </xf>
    <xf numFmtId="0" fontId="83" fillId="0" borderId="16" xfId="0" applyFont="1" applyBorder="1" applyAlignment="1">
      <alignment horizontal="left" vertical="center"/>
    </xf>
    <xf numFmtId="0" fontId="83" fillId="0" borderId="0" xfId="0" applyFont="1" applyAlignment="1">
      <alignment horizontal="left" vertical="center"/>
    </xf>
    <xf numFmtId="0" fontId="33" fillId="10" borderId="15" xfId="1253" applyFont="1" applyFill="1" applyBorder="1" applyAlignment="1">
      <alignment horizontal="center" vertical="center"/>
    </xf>
    <xf numFmtId="0" fontId="33" fillId="10" borderId="14" xfId="1253" applyFont="1" applyFill="1" applyBorder="1" applyAlignment="1">
      <alignment horizontal="center" vertical="center"/>
    </xf>
    <xf numFmtId="0" fontId="33" fillId="10" borderId="18" xfId="1253" applyFont="1" applyFill="1" applyBorder="1" applyAlignment="1">
      <alignment horizontal="center" vertical="center"/>
    </xf>
    <xf numFmtId="49" fontId="39" fillId="0" borderId="0" xfId="0" applyNumberFormat="1" applyFont="1" applyFill="1" applyBorder="1" applyAlignment="1">
      <alignment horizontal="center" vertical="center" wrapText="1"/>
    </xf>
    <xf numFmtId="49" fontId="39" fillId="42" borderId="15" xfId="0" applyNumberFormat="1" applyFont="1" applyFill="1" applyBorder="1" applyAlignment="1">
      <alignment horizontal="center" vertical="center"/>
    </xf>
    <xf numFmtId="49" fontId="39" fillId="42" borderId="14" xfId="0" applyNumberFormat="1" applyFont="1" applyFill="1" applyBorder="1" applyAlignment="1">
      <alignment horizontal="center" vertical="center"/>
    </xf>
    <xf numFmtId="49" fontId="39" fillId="42" borderId="18" xfId="0" applyNumberFormat="1" applyFont="1" applyFill="1" applyBorder="1" applyAlignment="1">
      <alignment horizontal="center" vertical="center"/>
    </xf>
    <xf numFmtId="0" fontId="33" fillId="0" borderId="0" xfId="1305" applyFont="1" applyFill="1" applyBorder="1" applyAlignment="1">
      <alignment horizontal="center" vertical="center" wrapText="1"/>
    </xf>
    <xf numFmtId="0" fontId="34" fillId="42" borderId="7" xfId="1305" applyFont="1" applyFill="1" applyBorder="1" applyAlignment="1">
      <alignment horizontal="center" vertical="center" wrapText="1"/>
    </xf>
    <xf numFmtId="0" fontId="39" fillId="42" borderId="23" xfId="0" applyNumberFormat="1" applyFont="1" applyFill="1" applyBorder="1" applyAlignment="1"/>
    <xf numFmtId="0" fontId="0" fillId="0" borderId="24" xfId="0" applyBorder="1" applyAlignment="1"/>
    <xf numFmtId="0" fontId="0" fillId="0" borderId="25" xfId="0" applyBorder="1" applyAlignment="1"/>
    <xf numFmtId="0" fontId="34" fillId="42" borderId="15" xfId="1305" applyFont="1" applyFill="1" applyBorder="1" applyAlignment="1">
      <alignment horizontal="left" vertical="center" wrapText="1"/>
    </xf>
    <xf numFmtId="0" fontId="34" fillId="42" borderId="14" xfId="1305" applyFont="1" applyFill="1" applyBorder="1" applyAlignment="1">
      <alignment horizontal="left" vertical="center" wrapText="1"/>
    </xf>
    <xf numFmtId="0" fontId="34" fillId="42" borderId="18" xfId="1305" applyFont="1" applyFill="1" applyBorder="1" applyAlignment="1">
      <alignment horizontal="left" vertical="center" wrapText="1"/>
    </xf>
    <xf numFmtId="0" fontId="32" fillId="0" borderId="23" xfId="0" applyFont="1" applyBorder="1" applyAlignment="1"/>
    <xf numFmtId="0" fontId="32" fillId="0" borderId="24" xfId="0" applyFont="1" applyBorder="1" applyAlignment="1"/>
    <xf numFmtId="0" fontId="32" fillId="0" borderId="25" xfId="0" applyFont="1" applyBorder="1" applyAlignment="1"/>
    <xf numFmtId="0" fontId="34" fillId="42" borderId="7" xfId="1305" applyFont="1" applyFill="1" applyBorder="1" applyAlignment="1">
      <alignment horizontal="left" vertical="center" wrapText="1"/>
    </xf>
    <xf numFmtId="0" fontId="33" fillId="42" borderId="0" xfId="1305" applyFont="1" applyFill="1" applyBorder="1" applyAlignment="1">
      <alignment horizontal="center" vertical="center" wrapText="1"/>
    </xf>
    <xf numFmtId="0" fontId="34" fillId="42" borderId="0" xfId="1305" applyFont="1" applyFill="1" applyBorder="1" applyAlignment="1">
      <alignment horizontal="center" vertical="center" wrapText="1"/>
    </xf>
    <xf numFmtId="0" fontId="2" fillId="42" borderId="15" xfId="0" applyFont="1" applyFill="1" applyBorder="1" applyAlignment="1">
      <alignment vertical="top" wrapText="1"/>
    </xf>
    <xf numFmtId="0" fontId="2" fillId="42" borderId="14" xfId="0" applyFont="1" applyFill="1" applyBorder="1" applyAlignment="1">
      <alignment vertical="top" wrapText="1"/>
    </xf>
    <xf numFmtId="0" fontId="21" fillId="0" borderId="14" xfId="0" applyFont="1" applyBorder="1" applyAlignment="1">
      <alignment vertical="top" wrapText="1"/>
    </xf>
    <xf numFmtId="0" fontId="21" fillId="0" borderId="18" xfId="0" applyFont="1" applyBorder="1" applyAlignment="1">
      <alignment wrapText="1"/>
    </xf>
    <xf numFmtId="0" fontId="53" fillId="42" borderId="0" xfId="1293" applyFont="1" applyFill="1" applyBorder="1" applyAlignment="1">
      <alignment horizontal="center" vertical="center"/>
    </xf>
    <xf numFmtId="0" fontId="21" fillId="42" borderId="0" xfId="0" applyFont="1" applyFill="1" applyAlignment="1">
      <alignment vertical="center"/>
    </xf>
    <xf numFmtId="0" fontId="48" fillId="42" borderId="0" xfId="1293" applyFont="1" applyFill="1" applyBorder="1" applyAlignment="1">
      <alignment horizontal="center" vertical="center"/>
    </xf>
    <xf numFmtId="0" fontId="21" fillId="42" borderId="0" xfId="0" applyFont="1" applyFill="1" applyBorder="1" applyAlignment="1">
      <alignment vertical="center"/>
    </xf>
    <xf numFmtId="0" fontId="53" fillId="0" borderId="15" xfId="1296" applyFont="1" applyFill="1" applyBorder="1" applyAlignment="1">
      <alignment horizontal="center" vertical="center"/>
    </xf>
    <xf numFmtId="0" fontId="53" fillId="0" borderId="14" xfId="1296" applyFont="1" applyFill="1" applyBorder="1" applyAlignment="1">
      <alignment horizontal="center" vertical="center"/>
    </xf>
    <xf numFmtId="0" fontId="53" fillId="0" borderId="18" xfId="1296" applyFont="1" applyFill="1" applyBorder="1" applyAlignment="1">
      <alignment horizontal="center" vertical="center"/>
    </xf>
    <xf numFmtId="0" fontId="53" fillId="0" borderId="15" xfId="1306" applyFont="1" applyFill="1" applyBorder="1" applyAlignment="1">
      <alignment horizontal="center" vertical="center"/>
    </xf>
    <xf numFmtId="0" fontId="53" fillId="0" borderId="14" xfId="1306" applyFont="1" applyFill="1" applyBorder="1" applyAlignment="1">
      <alignment horizontal="center" vertical="center"/>
    </xf>
    <xf numFmtId="0" fontId="53" fillId="0" borderId="18" xfId="1306" applyFont="1" applyFill="1" applyBorder="1" applyAlignment="1">
      <alignment horizontal="center" vertical="center"/>
    </xf>
    <xf numFmtId="0" fontId="56" fillId="42" borderId="38" xfId="0" applyFont="1" applyFill="1" applyBorder="1" applyAlignment="1">
      <alignment horizontal="center" vertical="center"/>
    </xf>
    <xf numFmtId="0" fontId="21" fillId="42" borderId="39" xfId="0" applyFont="1" applyFill="1" applyBorder="1" applyAlignment="1">
      <alignment horizontal="center" vertical="center"/>
    </xf>
    <xf numFmtId="0" fontId="21" fillId="42" borderId="42" xfId="0" applyFont="1" applyFill="1" applyBorder="1" applyAlignment="1">
      <alignment horizontal="center" vertical="center"/>
    </xf>
    <xf numFmtId="0" fontId="56" fillId="42" borderId="39" xfId="0" applyFont="1" applyFill="1" applyBorder="1" applyAlignment="1">
      <alignment horizontal="center" vertical="center"/>
    </xf>
    <xf numFmtId="0" fontId="21" fillId="42" borderId="62" xfId="0" applyFont="1" applyFill="1" applyBorder="1" applyAlignment="1">
      <alignment horizontal="center" vertical="center"/>
    </xf>
    <xf numFmtId="0" fontId="56" fillId="42" borderId="62" xfId="0" applyFont="1" applyFill="1" applyBorder="1" applyAlignment="1">
      <alignment horizontal="center" vertical="center"/>
    </xf>
    <xf numFmtId="0" fontId="21" fillId="42" borderId="63" xfId="0" applyFont="1" applyFill="1" applyBorder="1" applyAlignment="1">
      <alignment horizontal="center" vertical="center"/>
    </xf>
    <xf numFmtId="0" fontId="34" fillId="42" borderId="23" xfId="0" applyFont="1" applyFill="1" applyBorder="1" applyAlignment="1">
      <alignment horizontal="left" vertical="center"/>
    </xf>
    <xf numFmtId="0" fontId="0" fillId="42" borderId="24" xfId="0" applyFill="1" applyBorder="1" applyAlignment="1">
      <alignment vertical="center"/>
    </xf>
    <xf numFmtId="0" fontId="0" fillId="42" borderId="25" xfId="0" applyFill="1" applyBorder="1" applyAlignment="1">
      <alignment vertical="center"/>
    </xf>
    <xf numFmtId="0" fontId="56" fillId="42" borderId="40" xfId="0" applyFont="1" applyFill="1" applyBorder="1" applyAlignment="1">
      <alignment horizontal="center" vertical="center"/>
    </xf>
    <xf numFmtId="0" fontId="56" fillId="42" borderId="41" xfId="0" applyFont="1" applyFill="1" applyBorder="1" applyAlignment="1">
      <alignment horizontal="center" vertical="center"/>
    </xf>
    <xf numFmtId="0" fontId="56" fillId="42" borderId="42" xfId="0" applyFont="1" applyFill="1" applyBorder="1" applyAlignment="1">
      <alignment horizontal="center" vertical="center"/>
    </xf>
    <xf numFmtId="0" fontId="39" fillId="0" borderId="0" xfId="0" applyFont="1" applyBorder="1" applyAlignment="1">
      <alignment horizontal="center" vertical="center"/>
    </xf>
    <xf numFmtId="0" fontId="32" fillId="0" borderId="7" xfId="0" applyFont="1" applyBorder="1" applyAlignment="1">
      <alignment horizontal="center" vertical="center"/>
    </xf>
    <xf numFmtId="0" fontId="31" fillId="42" borderId="9" xfId="1305" applyFont="1" applyFill="1" applyBorder="1" applyAlignment="1">
      <alignment vertical="center" wrapText="1"/>
    </xf>
    <xf numFmtId="0" fontId="31" fillId="42" borderId="0" xfId="1305" applyFont="1" applyFill="1" applyBorder="1" applyAlignment="1">
      <alignment vertical="center" wrapText="1"/>
    </xf>
    <xf numFmtId="0" fontId="34" fillId="0" borderId="103" xfId="1305" applyFont="1" applyFill="1" applyBorder="1" applyAlignment="1">
      <alignment horizontal="left" vertical="center"/>
    </xf>
    <xf numFmtId="0" fontId="34" fillId="0" borderId="107" xfId="1305" applyFont="1" applyFill="1" applyBorder="1" applyAlignment="1">
      <alignment horizontal="left" vertical="center"/>
    </xf>
    <xf numFmtId="0" fontId="34" fillId="0" borderId="104" xfId="1305" applyFont="1" applyFill="1" applyBorder="1" applyAlignment="1">
      <alignment horizontal="left" vertical="center"/>
    </xf>
    <xf numFmtId="0" fontId="54" fillId="0" borderId="0" xfId="1293" applyFont="1" applyFill="1" applyBorder="1" applyAlignment="1">
      <alignment horizontal="center" vertical="center" wrapText="1"/>
    </xf>
    <xf numFmtId="0" fontId="43" fillId="42" borderId="15" xfId="0" applyFont="1" applyFill="1" applyBorder="1" applyAlignment="1">
      <alignment horizontal="left" vertical="center" wrapText="1"/>
    </xf>
    <xf numFmtId="0" fontId="43" fillId="42" borderId="14" xfId="0" applyFont="1" applyFill="1" applyBorder="1" applyAlignment="1">
      <alignment horizontal="left" vertical="center" wrapText="1"/>
    </xf>
    <xf numFmtId="0" fontId="43" fillId="42" borderId="18" xfId="0" applyFont="1" applyFill="1" applyBorder="1" applyAlignment="1">
      <alignment horizontal="left" vertical="center" wrapText="1"/>
    </xf>
    <xf numFmtId="0" fontId="34" fillId="0" borderId="5" xfId="1256" applyFont="1" applyFill="1" applyBorder="1" applyAlignment="1">
      <alignment horizontal="center" vertical="center"/>
    </xf>
    <xf numFmtId="0" fontId="32" fillId="0" borderId="6" xfId="1261" applyFont="1" applyFill="1" applyBorder="1" applyAlignment="1">
      <alignment horizontal="left" vertical="center"/>
    </xf>
    <xf numFmtId="0" fontId="32" fillId="0" borderId="7" xfId="1261" applyFont="1" applyFill="1" applyBorder="1" applyAlignment="1">
      <alignment horizontal="left" vertical="center"/>
    </xf>
    <xf numFmtId="0" fontId="32" fillId="0" borderId="13" xfId="1261" applyFont="1" applyFill="1" applyBorder="1" applyAlignment="1">
      <alignment horizontal="left" vertical="center"/>
    </xf>
    <xf numFmtId="0" fontId="55" fillId="42" borderId="100" xfId="1262" applyFont="1" applyFill="1" applyBorder="1" applyAlignment="1">
      <alignment horizontal="center" vertical="center" wrapText="1"/>
    </xf>
    <xf numFmtId="0" fontId="55" fillId="42" borderId="101" xfId="1262" applyFont="1" applyFill="1" applyBorder="1" applyAlignment="1">
      <alignment horizontal="center" vertical="center" wrapText="1"/>
    </xf>
    <xf numFmtId="0" fontId="55" fillId="0" borderId="100" xfId="1262" applyFont="1" applyFill="1" applyBorder="1" applyAlignment="1">
      <alignment horizontal="center" vertical="center" wrapText="1"/>
    </xf>
    <xf numFmtId="0" fontId="55" fillId="0" borderId="101" xfId="1262" applyFont="1" applyFill="1" applyBorder="1" applyAlignment="1">
      <alignment horizontal="center" vertical="center" wrapText="1"/>
    </xf>
    <xf numFmtId="3" fontId="2" fillId="42" borderId="106" xfId="1262" applyNumberFormat="1" applyFont="1" applyFill="1" applyBorder="1" applyAlignment="1" applyProtection="1">
      <alignment horizontal="center" vertical="center"/>
    </xf>
    <xf numFmtId="0" fontId="40" fillId="42" borderId="0" xfId="1262" applyFont="1" applyFill="1" applyBorder="1" applyAlignment="1">
      <alignment horizontal="center" vertical="center" wrapText="1"/>
    </xf>
    <xf numFmtId="0" fontId="32" fillId="0" borderId="7" xfId="1262" applyFont="1" applyBorder="1" applyAlignment="1">
      <alignment horizontal="center" vertical="center"/>
    </xf>
  </cellXfs>
  <cellStyles count="1673">
    <cellStyle name="20% - Énfasis1 10" xfId="1"/>
    <cellStyle name="20% - Énfasis1 11" xfId="2"/>
    <cellStyle name="20% - Énfasis1 2" xfId="3"/>
    <cellStyle name="20% - Énfasis1 2 2" xfId="4"/>
    <cellStyle name="20% - Énfasis1 2 2 2" xfId="5"/>
    <cellStyle name="20% - Énfasis1 2 2 3" xfId="6"/>
    <cellStyle name="20% - Énfasis1 2 2 4" xfId="7"/>
    <cellStyle name="20% - Énfasis1 2 3" xfId="8"/>
    <cellStyle name="20% - Énfasis1 2 4" xfId="9"/>
    <cellStyle name="20% - Énfasis1 2 5" xfId="10"/>
    <cellStyle name="20% - Énfasis1 3" xfId="11"/>
    <cellStyle name="20% - Énfasis1 3 2" xfId="12"/>
    <cellStyle name="20% - Énfasis1 3 2 2" xfId="13"/>
    <cellStyle name="20% - Énfasis1 3 2 3" xfId="14"/>
    <cellStyle name="20% - Énfasis1 3 2 4" xfId="15"/>
    <cellStyle name="20% - Énfasis1 3 3" xfId="16"/>
    <cellStyle name="20% - Énfasis1 3 4" xfId="17"/>
    <cellStyle name="20% - Énfasis1 3 5" xfId="18"/>
    <cellStyle name="20% - Énfasis1 4" xfId="19"/>
    <cellStyle name="20% - Énfasis1 4 2" xfId="20"/>
    <cellStyle name="20% - Énfasis1 4 2 2" xfId="21"/>
    <cellStyle name="20% - Énfasis1 4 2 3" xfId="22"/>
    <cellStyle name="20% - Énfasis1 4 2 4" xfId="23"/>
    <cellStyle name="20% - Énfasis1 4 3" xfId="24"/>
    <cellStyle name="20% - Énfasis1 4 4" xfId="25"/>
    <cellStyle name="20% - Énfasis1 4 5" xfId="26"/>
    <cellStyle name="20% - Énfasis1 5" xfId="27"/>
    <cellStyle name="20% - Énfasis1 5 2" xfId="28"/>
    <cellStyle name="20% - Énfasis1 5 2 2" xfId="29"/>
    <cellStyle name="20% - Énfasis1 5 2 3" xfId="30"/>
    <cellStyle name="20% - Énfasis1 5 2 4" xfId="31"/>
    <cellStyle name="20% - Énfasis1 5 3" xfId="32"/>
    <cellStyle name="20% - Énfasis1 5 4" xfId="33"/>
    <cellStyle name="20% - Énfasis1 5 5" xfId="34"/>
    <cellStyle name="20% - Énfasis1 6" xfId="35"/>
    <cellStyle name="20% - Énfasis1 6 2" xfId="36"/>
    <cellStyle name="20% - Énfasis1 6 2 2" xfId="37"/>
    <cellStyle name="20% - Énfasis1 6 2 3" xfId="38"/>
    <cellStyle name="20% - Énfasis1 6 2 4" xfId="39"/>
    <cellStyle name="20% - Énfasis1 6 3" xfId="40"/>
    <cellStyle name="20% - Énfasis1 6 4" xfId="41"/>
    <cellStyle name="20% - Énfasis1 6 5" xfId="42"/>
    <cellStyle name="20% - Énfasis1 7" xfId="43"/>
    <cellStyle name="20% - Énfasis1 7 2" xfId="44"/>
    <cellStyle name="20% - Énfasis1 7 2 2" xfId="45"/>
    <cellStyle name="20% - Énfasis1 7 2 3" xfId="46"/>
    <cellStyle name="20% - Énfasis1 7 2 4" xfId="47"/>
    <cellStyle name="20% - Énfasis1 7 3" xfId="48"/>
    <cellStyle name="20% - Énfasis1 7 4" xfId="49"/>
    <cellStyle name="20% - Énfasis1 7 5" xfId="50"/>
    <cellStyle name="20% - Énfasis1 8" xfId="51"/>
    <cellStyle name="20% - Énfasis1 8 2" xfId="52"/>
    <cellStyle name="20% - Énfasis1 8 2 2" xfId="53"/>
    <cellStyle name="20% - Énfasis1 8 2 3" xfId="54"/>
    <cellStyle name="20% - Énfasis1 8 2 4" xfId="55"/>
    <cellStyle name="20% - Énfasis1 8 3" xfId="56"/>
    <cellStyle name="20% - Énfasis1 8 4" xfId="57"/>
    <cellStyle name="20% - Énfasis1 8 5" xfId="58"/>
    <cellStyle name="20% - Énfasis1 9" xfId="59"/>
    <cellStyle name="20% - Énfasis1 9 2" xfId="60"/>
    <cellStyle name="20% - Énfasis2 10" xfId="61"/>
    <cellStyle name="20% - Énfasis2 11" xfId="62"/>
    <cellStyle name="20% - Énfasis2 2" xfId="63"/>
    <cellStyle name="20% - Énfasis2 2 2" xfId="64"/>
    <cellStyle name="20% - Énfasis2 2 2 2" xfId="65"/>
    <cellStyle name="20% - Énfasis2 2 2 3" xfId="66"/>
    <cellStyle name="20% - Énfasis2 2 2 4" xfId="67"/>
    <cellStyle name="20% - Énfasis2 2 3" xfId="68"/>
    <cellStyle name="20% - Énfasis2 2 4" xfId="69"/>
    <cellStyle name="20% - Énfasis2 2 5" xfId="70"/>
    <cellStyle name="20% - Énfasis2 3" xfId="71"/>
    <cellStyle name="20% - Énfasis2 3 2" xfId="72"/>
    <cellStyle name="20% - Énfasis2 3 2 2" xfId="73"/>
    <cellStyle name="20% - Énfasis2 3 2 3" xfId="74"/>
    <cellStyle name="20% - Énfasis2 3 2 4" xfId="75"/>
    <cellStyle name="20% - Énfasis2 3 3" xfId="76"/>
    <cellStyle name="20% - Énfasis2 3 4" xfId="77"/>
    <cellStyle name="20% - Énfasis2 3 5" xfId="78"/>
    <cellStyle name="20% - Énfasis2 4" xfId="79"/>
    <cellStyle name="20% - Énfasis2 4 2" xfId="80"/>
    <cellStyle name="20% - Énfasis2 4 2 2" xfId="81"/>
    <cellStyle name="20% - Énfasis2 4 2 3" xfId="82"/>
    <cellStyle name="20% - Énfasis2 4 2 4" xfId="83"/>
    <cellStyle name="20% - Énfasis2 4 3" xfId="84"/>
    <cellStyle name="20% - Énfasis2 4 4" xfId="85"/>
    <cellStyle name="20% - Énfasis2 4 5" xfId="86"/>
    <cellStyle name="20% - Énfasis2 5" xfId="87"/>
    <cellStyle name="20% - Énfasis2 5 2" xfId="88"/>
    <cellStyle name="20% - Énfasis2 5 2 2" xfId="89"/>
    <cellStyle name="20% - Énfasis2 5 2 3" xfId="90"/>
    <cellStyle name="20% - Énfasis2 5 2 4" xfId="91"/>
    <cellStyle name="20% - Énfasis2 5 3" xfId="92"/>
    <cellStyle name="20% - Énfasis2 5 4" xfId="93"/>
    <cellStyle name="20% - Énfasis2 5 5" xfId="94"/>
    <cellStyle name="20% - Énfasis2 6" xfId="95"/>
    <cellStyle name="20% - Énfasis2 6 2" xfId="96"/>
    <cellStyle name="20% - Énfasis2 6 2 2" xfId="97"/>
    <cellStyle name="20% - Énfasis2 6 2 3" xfId="98"/>
    <cellStyle name="20% - Énfasis2 6 2 4" xfId="99"/>
    <cellStyle name="20% - Énfasis2 6 3" xfId="100"/>
    <cellStyle name="20% - Énfasis2 6 4" xfId="101"/>
    <cellStyle name="20% - Énfasis2 6 5" xfId="102"/>
    <cellStyle name="20% - Énfasis2 7" xfId="103"/>
    <cellStyle name="20% - Énfasis2 7 2" xfId="104"/>
    <cellStyle name="20% - Énfasis2 7 2 2" xfId="105"/>
    <cellStyle name="20% - Énfasis2 7 2 3" xfId="106"/>
    <cellStyle name="20% - Énfasis2 7 2 4" xfId="107"/>
    <cellStyle name="20% - Énfasis2 7 3" xfId="108"/>
    <cellStyle name="20% - Énfasis2 7 4" xfId="109"/>
    <cellStyle name="20% - Énfasis2 7 5" xfId="110"/>
    <cellStyle name="20% - Énfasis2 8" xfId="111"/>
    <cellStyle name="20% - Énfasis2 8 2" xfId="112"/>
    <cellStyle name="20% - Énfasis2 8 2 2" xfId="113"/>
    <cellStyle name="20% - Énfasis2 8 2 3" xfId="114"/>
    <cellStyle name="20% - Énfasis2 8 2 4" xfId="115"/>
    <cellStyle name="20% - Énfasis2 8 3" xfId="116"/>
    <cellStyle name="20% - Énfasis2 8 4" xfId="117"/>
    <cellStyle name="20% - Énfasis2 8 5" xfId="118"/>
    <cellStyle name="20% - Énfasis2 9" xfId="119"/>
    <cellStyle name="20% - Énfasis2 9 2" xfId="120"/>
    <cellStyle name="20% - Énfasis3 10" xfId="121"/>
    <cellStyle name="20% - Énfasis3 11" xfId="122"/>
    <cellStyle name="20% - Énfasis3 2" xfId="123"/>
    <cellStyle name="20% - Énfasis3 2 2" xfId="124"/>
    <cellStyle name="20% - Énfasis3 2 2 2" xfId="125"/>
    <cellStyle name="20% - Énfasis3 2 2 3" xfId="126"/>
    <cellStyle name="20% - Énfasis3 2 2 4" xfId="127"/>
    <cellStyle name="20% - Énfasis3 2 3" xfId="128"/>
    <cellStyle name="20% - Énfasis3 2 4" xfId="129"/>
    <cellStyle name="20% - Énfasis3 2 5" xfId="130"/>
    <cellStyle name="20% - Énfasis3 3" xfId="131"/>
    <cellStyle name="20% - Énfasis3 3 2" xfId="132"/>
    <cellStyle name="20% - Énfasis3 3 2 2" xfId="133"/>
    <cellStyle name="20% - Énfasis3 3 2 3" xfId="134"/>
    <cellStyle name="20% - Énfasis3 3 2 4" xfId="135"/>
    <cellStyle name="20% - Énfasis3 3 3" xfId="136"/>
    <cellStyle name="20% - Énfasis3 3 4" xfId="137"/>
    <cellStyle name="20% - Énfasis3 3 5" xfId="138"/>
    <cellStyle name="20% - Énfasis3 4" xfId="139"/>
    <cellStyle name="20% - Énfasis3 4 2" xfId="140"/>
    <cellStyle name="20% - Énfasis3 4 2 2" xfId="141"/>
    <cellStyle name="20% - Énfasis3 4 2 3" xfId="142"/>
    <cellStyle name="20% - Énfasis3 4 2 4" xfId="143"/>
    <cellStyle name="20% - Énfasis3 4 3" xfId="144"/>
    <cellStyle name="20% - Énfasis3 4 4" xfId="145"/>
    <cellStyle name="20% - Énfasis3 4 5" xfId="146"/>
    <cellStyle name="20% - Énfasis3 5" xfId="147"/>
    <cellStyle name="20% - Énfasis3 5 2" xfId="148"/>
    <cellStyle name="20% - Énfasis3 5 2 2" xfId="149"/>
    <cellStyle name="20% - Énfasis3 5 2 3" xfId="150"/>
    <cellStyle name="20% - Énfasis3 5 2 4" xfId="151"/>
    <cellStyle name="20% - Énfasis3 5 3" xfId="152"/>
    <cellStyle name="20% - Énfasis3 5 4" xfId="153"/>
    <cellStyle name="20% - Énfasis3 5 5" xfId="154"/>
    <cellStyle name="20% - Énfasis3 6" xfId="155"/>
    <cellStyle name="20% - Énfasis3 6 2" xfId="156"/>
    <cellStyle name="20% - Énfasis3 6 2 2" xfId="157"/>
    <cellStyle name="20% - Énfasis3 6 2 3" xfId="158"/>
    <cellStyle name="20% - Énfasis3 6 2 4" xfId="159"/>
    <cellStyle name="20% - Énfasis3 6 3" xfId="160"/>
    <cellStyle name="20% - Énfasis3 6 4" xfId="161"/>
    <cellStyle name="20% - Énfasis3 6 5" xfId="162"/>
    <cellStyle name="20% - Énfasis3 7" xfId="163"/>
    <cellStyle name="20% - Énfasis3 7 2" xfId="164"/>
    <cellStyle name="20% - Énfasis3 7 2 2" xfId="165"/>
    <cellStyle name="20% - Énfasis3 7 2 3" xfId="166"/>
    <cellStyle name="20% - Énfasis3 7 2 4" xfId="167"/>
    <cellStyle name="20% - Énfasis3 7 3" xfId="168"/>
    <cellStyle name="20% - Énfasis3 7 4" xfId="169"/>
    <cellStyle name="20% - Énfasis3 7 5" xfId="170"/>
    <cellStyle name="20% - Énfasis3 8" xfId="171"/>
    <cellStyle name="20% - Énfasis3 8 2" xfId="172"/>
    <cellStyle name="20% - Énfasis3 8 2 2" xfId="173"/>
    <cellStyle name="20% - Énfasis3 8 2 3" xfId="174"/>
    <cellStyle name="20% - Énfasis3 8 2 4" xfId="175"/>
    <cellStyle name="20% - Énfasis3 8 3" xfId="176"/>
    <cellStyle name="20% - Énfasis3 8 4" xfId="177"/>
    <cellStyle name="20% - Énfasis3 8 5" xfId="178"/>
    <cellStyle name="20% - Énfasis3 9" xfId="179"/>
    <cellStyle name="20% - Énfasis3 9 2" xfId="180"/>
    <cellStyle name="20% - Énfasis4 10" xfId="181"/>
    <cellStyle name="20% - Énfasis4 11" xfId="182"/>
    <cellStyle name="20% - Énfasis4 2" xfId="183"/>
    <cellStyle name="20% - Énfasis4 2 2" xfId="184"/>
    <cellStyle name="20% - Énfasis4 2 2 2" xfId="185"/>
    <cellStyle name="20% - Énfasis4 2 2 3" xfId="186"/>
    <cellStyle name="20% - Énfasis4 2 2 4" xfId="187"/>
    <cellStyle name="20% - Énfasis4 2 3" xfId="188"/>
    <cellStyle name="20% - Énfasis4 2 4" xfId="189"/>
    <cellStyle name="20% - Énfasis4 2 5" xfId="190"/>
    <cellStyle name="20% - Énfasis4 3" xfId="191"/>
    <cellStyle name="20% - Énfasis4 3 2" xfId="192"/>
    <cellStyle name="20% - Énfasis4 3 2 2" xfId="193"/>
    <cellStyle name="20% - Énfasis4 3 2 3" xfId="194"/>
    <cellStyle name="20% - Énfasis4 3 2 4" xfId="195"/>
    <cellStyle name="20% - Énfasis4 3 3" xfId="196"/>
    <cellStyle name="20% - Énfasis4 3 4" xfId="197"/>
    <cellStyle name="20% - Énfasis4 3 5" xfId="198"/>
    <cellStyle name="20% - Énfasis4 4" xfId="199"/>
    <cellStyle name="20% - Énfasis4 4 2" xfId="200"/>
    <cellStyle name="20% - Énfasis4 4 2 2" xfId="201"/>
    <cellStyle name="20% - Énfasis4 4 2 3" xfId="202"/>
    <cellStyle name="20% - Énfasis4 4 2 4" xfId="203"/>
    <cellStyle name="20% - Énfasis4 4 3" xfId="204"/>
    <cellStyle name="20% - Énfasis4 4 4" xfId="205"/>
    <cellStyle name="20% - Énfasis4 4 5" xfId="206"/>
    <cellStyle name="20% - Énfasis4 5" xfId="207"/>
    <cellStyle name="20% - Énfasis4 5 2" xfId="208"/>
    <cellStyle name="20% - Énfasis4 5 2 2" xfId="209"/>
    <cellStyle name="20% - Énfasis4 5 2 3" xfId="210"/>
    <cellStyle name="20% - Énfasis4 5 2 4" xfId="211"/>
    <cellStyle name="20% - Énfasis4 5 3" xfId="212"/>
    <cellStyle name="20% - Énfasis4 5 4" xfId="213"/>
    <cellStyle name="20% - Énfasis4 5 5" xfId="214"/>
    <cellStyle name="20% - Énfasis4 6" xfId="215"/>
    <cellStyle name="20% - Énfasis4 6 2" xfId="216"/>
    <cellStyle name="20% - Énfasis4 6 2 2" xfId="217"/>
    <cellStyle name="20% - Énfasis4 6 2 3" xfId="218"/>
    <cellStyle name="20% - Énfasis4 6 2 4" xfId="219"/>
    <cellStyle name="20% - Énfasis4 6 3" xfId="220"/>
    <cellStyle name="20% - Énfasis4 6 4" xfId="221"/>
    <cellStyle name="20% - Énfasis4 6 5" xfId="222"/>
    <cellStyle name="20% - Énfasis4 7" xfId="223"/>
    <cellStyle name="20% - Énfasis4 7 2" xfId="224"/>
    <cellStyle name="20% - Énfasis4 7 2 2" xfId="225"/>
    <cellStyle name="20% - Énfasis4 7 2 3" xfId="226"/>
    <cellStyle name="20% - Énfasis4 7 2 4" xfId="227"/>
    <cellStyle name="20% - Énfasis4 7 3" xfId="228"/>
    <cellStyle name="20% - Énfasis4 7 4" xfId="229"/>
    <cellStyle name="20% - Énfasis4 7 5" xfId="230"/>
    <cellStyle name="20% - Énfasis4 8" xfId="231"/>
    <cellStyle name="20% - Énfasis4 8 2" xfId="232"/>
    <cellStyle name="20% - Énfasis4 8 2 2" xfId="233"/>
    <cellStyle name="20% - Énfasis4 8 2 3" xfId="234"/>
    <cellStyle name="20% - Énfasis4 8 2 4" xfId="235"/>
    <cellStyle name="20% - Énfasis4 8 3" xfId="236"/>
    <cellStyle name="20% - Énfasis4 8 4" xfId="237"/>
    <cellStyle name="20% - Énfasis4 8 5" xfId="238"/>
    <cellStyle name="20% - Énfasis4 9" xfId="239"/>
    <cellStyle name="20% - Énfasis4 9 2" xfId="240"/>
    <cellStyle name="20% - Énfasis5 10" xfId="241"/>
    <cellStyle name="20% - Énfasis5 2" xfId="242"/>
    <cellStyle name="20% - Énfasis5 2 2" xfId="243"/>
    <cellStyle name="20% - Énfasis5 2 2 2" xfId="244"/>
    <cellStyle name="20% - Énfasis5 2 3" xfId="245"/>
    <cellStyle name="20% - Énfasis5 3" xfId="246"/>
    <cellStyle name="20% - Énfasis5 3 2" xfId="247"/>
    <cellStyle name="20% - Énfasis5 3 2 2" xfId="248"/>
    <cellStyle name="20% - Énfasis5 3 3" xfId="249"/>
    <cellStyle name="20% - Énfasis5 4" xfId="250"/>
    <cellStyle name="20% - Énfasis5 4 2" xfId="251"/>
    <cellStyle name="20% - Énfasis5 4 2 2" xfId="252"/>
    <cellStyle name="20% - Énfasis5 4 3" xfId="253"/>
    <cellStyle name="20% - Énfasis5 5" xfId="254"/>
    <cellStyle name="20% - Énfasis5 5 2" xfId="255"/>
    <cellStyle name="20% - Énfasis5 5 2 2" xfId="256"/>
    <cellStyle name="20% - Énfasis5 5 3" xfId="257"/>
    <cellStyle name="20% - Énfasis5 6" xfId="258"/>
    <cellStyle name="20% - Énfasis5 6 2" xfId="259"/>
    <cellStyle name="20% - Énfasis5 6 2 2" xfId="260"/>
    <cellStyle name="20% - Énfasis5 6 3" xfId="261"/>
    <cellStyle name="20% - Énfasis5 7" xfId="262"/>
    <cellStyle name="20% - Énfasis5 7 2" xfId="263"/>
    <cellStyle name="20% - Énfasis5 7 2 2" xfId="264"/>
    <cellStyle name="20% - Énfasis5 7 3" xfId="265"/>
    <cellStyle name="20% - Énfasis5 8" xfId="266"/>
    <cellStyle name="20% - Énfasis5 8 2" xfId="267"/>
    <cellStyle name="20% - Énfasis5 8 2 2" xfId="268"/>
    <cellStyle name="20% - Énfasis5 8 3" xfId="269"/>
    <cellStyle name="20% - Énfasis5 9" xfId="270"/>
    <cellStyle name="20% - Énfasis6 10" xfId="271"/>
    <cellStyle name="20% - Énfasis6 2" xfId="272"/>
    <cellStyle name="20% - Énfasis6 2 2" xfId="273"/>
    <cellStyle name="20% - Énfasis6 2 2 2" xfId="274"/>
    <cellStyle name="20% - Énfasis6 2 3" xfId="275"/>
    <cellStyle name="20% - Énfasis6 3" xfId="276"/>
    <cellStyle name="20% - Énfasis6 3 2" xfId="277"/>
    <cellStyle name="20% - Énfasis6 3 2 2" xfId="278"/>
    <cellStyle name="20% - Énfasis6 3 3" xfId="279"/>
    <cellStyle name="20% - Énfasis6 4" xfId="280"/>
    <cellStyle name="20% - Énfasis6 4 2" xfId="281"/>
    <cellStyle name="20% - Énfasis6 4 2 2" xfId="282"/>
    <cellStyle name="20% - Énfasis6 4 3" xfId="283"/>
    <cellStyle name="20% - Énfasis6 5" xfId="284"/>
    <cellStyle name="20% - Énfasis6 5 2" xfId="285"/>
    <cellStyle name="20% - Énfasis6 5 2 2" xfId="286"/>
    <cellStyle name="20% - Énfasis6 5 3" xfId="287"/>
    <cellStyle name="20% - Énfasis6 6" xfId="288"/>
    <cellStyle name="20% - Énfasis6 6 2" xfId="289"/>
    <cellStyle name="20% - Énfasis6 6 2 2" xfId="290"/>
    <cellStyle name="20% - Énfasis6 6 3" xfId="291"/>
    <cellStyle name="20% - Énfasis6 7" xfId="292"/>
    <cellStyle name="20% - Énfasis6 7 2" xfId="293"/>
    <cellStyle name="20% - Énfasis6 7 2 2" xfId="294"/>
    <cellStyle name="20% - Énfasis6 7 3" xfId="295"/>
    <cellStyle name="20% - Énfasis6 8" xfId="296"/>
    <cellStyle name="20% - Énfasis6 8 2" xfId="297"/>
    <cellStyle name="20% - Énfasis6 8 2 2" xfId="298"/>
    <cellStyle name="20% - Énfasis6 8 3" xfId="299"/>
    <cellStyle name="20% - Énfasis6 9" xfId="300"/>
    <cellStyle name="40% - Énfasis1 10" xfId="301"/>
    <cellStyle name="40% - Énfasis1 11" xfId="302"/>
    <cellStyle name="40% - Énfasis1 2" xfId="303"/>
    <cellStyle name="40% - Énfasis1 2 2" xfId="304"/>
    <cellStyle name="40% - Énfasis1 2 2 2" xfId="305"/>
    <cellStyle name="40% - Énfasis1 2 2 3" xfId="306"/>
    <cellStyle name="40% - Énfasis1 2 2 4" xfId="307"/>
    <cellStyle name="40% - Énfasis1 2 3" xfId="308"/>
    <cellStyle name="40% - Énfasis1 2 4" xfId="309"/>
    <cellStyle name="40% - Énfasis1 2 5" xfId="310"/>
    <cellStyle name="40% - Énfasis1 3" xfId="311"/>
    <cellStyle name="40% - Énfasis1 3 2" xfId="312"/>
    <cellStyle name="40% - Énfasis1 3 2 2" xfId="313"/>
    <cellStyle name="40% - Énfasis1 3 2 3" xfId="314"/>
    <cellStyle name="40% - Énfasis1 3 2 4" xfId="315"/>
    <cellStyle name="40% - Énfasis1 3 3" xfId="316"/>
    <cellStyle name="40% - Énfasis1 3 4" xfId="317"/>
    <cellStyle name="40% - Énfasis1 3 5" xfId="318"/>
    <cellStyle name="40% - Énfasis1 4" xfId="319"/>
    <cellStyle name="40% - Énfasis1 4 2" xfId="320"/>
    <cellStyle name="40% - Énfasis1 4 2 2" xfId="321"/>
    <cellStyle name="40% - Énfasis1 4 2 3" xfId="322"/>
    <cellStyle name="40% - Énfasis1 4 2 4" xfId="323"/>
    <cellStyle name="40% - Énfasis1 4 3" xfId="324"/>
    <cellStyle name="40% - Énfasis1 4 4" xfId="325"/>
    <cellStyle name="40% - Énfasis1 4 5" xfId="326"/>
    <cellStyle name="40% - Énfasis1 5" xfId="327"/>
    <cellStyle name="40% - Énfasis1 5 2" xfId="328"/>
    <cellStyle name="40% - Énfasis1 5 2 2" xfId="329"/>
    <cellStyle name="40% - Énfasis1 5 2 3" xfId="330"/>
    <cellStyle name="40% - Énfasis1 5 2 4" xfId="331"/>
    <cellStyle name="40% - Énfasis1 5 3" xfId="332"/>
    <cellStyle name="40% - Énfasis1 5 4" xfId="333"/>
    <cellStyle name="40% - Énfasis1 5 5" xfId="334"/>
    <cellStyle name="40% - Énfasis1 6" xfId="335"/>
    <cellStyle name="40% - Énfasis1 6 2" xfId="336"/>
    <cellStyle name="40% - Énfasis1 6 2 2" xfId="337"/>
    <cellStyle name="40% - Énfasis1 6 2 3" xfId="338"/>
    <cellStyle name="40% - Énfasis1 6 2 4" xfId="339"/>
    <cellStyle name="40% - Énfasis1 6 3" xfId="340"/>
    <cellStyle name="40% - Énfasis1 6 4" xfId="341"/>
    <cellStyle name="40% - Énfasis1 6 5" xfId="342"/>
    <cellStyle name="40% - Énfasis1 7" xfId="343"/>
    <cellStyle name="40% - Énfasis1 7 2" xfId="344"/>
    <cellStyle name="40% - Énfasis1 7 2 2" xfId="345"/>
    <cellStyle name="40% - Énfasis1 7 2 3" xfId="346"/>
    <cellStyle name="40% - Énfasis1 7 2 4" xfId="347"/>
    <cellStyle name="40% - Énfasis1 7 3" xfId="348"/>
    <cellStyle name="40% - Énfasis1 7 4" xfId="349"/>
    <cellStyle name="40% - Énfasis1 7 5" xfId="350"/>
    <cellStyle name="40% - Énfasis1 8" xfId="351"/>
    <cellStyle name="40% - Énfasis1 8 2" xfId="352"/>
    <cellStyle name="40% - Énfasis1 8 2 2" xfId="353"/>
    <cellStyle name="40% - Énfasis1 8 2 3" xfId="354"/>
    <cellStyle name="40% - Énfasis1 8 2 4" xfId="355"/>
    <cellStyle name="40% - Énfasis1 8 3" xfId="356"/>
    <cellStyle name="40% - Énfasis1 8 4" xfId="357"/>
    <cellStyle name="40% - Énfasis1 8 5" xfId="358"/>
    <cellStyle name="40% - Énfasis1 9" xfId="359"/>
    <cellStyle name="40% - Énfasis1 9 2" xfId="360"/>
    <cellStyle name="40% - Énfasis2 10" xfId="361"/>
    <cellStyle name="40% - Énfasis2 2" xfId="362"/>
    <cellStyle name="40% - Énfasis2 2 2" xfId="363"/>
    <cellStyle name="40% - Énfasis2 2 2 2" xfId="364"/>
    <cellStyle name="40% - Énfasis2 2 3" xfId="365"/>
    <cellStyle name="40% - Énfasis2 3" xfId="366"/>
    <cellStyle name="40% - Énfasis2 3 2" xfId="367"/>
    <cellStyle name="40% - Énfasis2 3 2 2" xfId="368"/>
    <cellStyle name="40% - Énfasis2 3 3" xfId="369"/>
    <cellStyle name="40% - Énfasis2 4" xfId="370"/>
    <cellStyle name="40% - Énfasis2 4 2" xfId="371"/>
    <cellStyle name="40% - Énfasis2 4 2 2" xfId="372"/>
    <cellStyle name="40% - Énfasis2 4 3" xfId="373"/>
    <cellStyle name="40% - Énfasis2 5" xfId="374"/>
    <cellStyle name="40% - Énfasis2 5 2" xfId="375"/>
    <cellStyle name="40% - Énfasis2 5 2 2" xfId="376"/>
    <cellStyle name="40% - Énfasis2 5 3" xfId="377"/>
    <cellStyle name="40% - Énfasis2 6" xfId="378"/>
    <cellStyle name="40% - Énfasis2 6 2" xfId="379"/>
    <cellStyle name="40% - Énfasis2 6 2 2" xfId="380"/>
    <cellStyle name="40% - Énfasis2 6 3" xfId="381"/>
    <cellStyle name="40% - Énfasis2 7" xfId="382"/>
    <cellStyle name="40% - Énfasis2 7 2" xfId="383"/>
    <cellStyle name="40% - Énfasis2 7 2 2" xfId="384"/>
    <cellStyle name="40% - Énfasis2 7 3" xfId="385"/>
    <cellStyle name="40% - Énfasis2 8" xfId="386"/>
    <cellStyle name="40% - Énfasis2 8 2" xfId="387"/>
    <cellStyle name="40% - Énfasis2 8 2 2" xfId="388"/>
    <cellStyle name="40% - Énfasis2 8 3" xfId="389"/>
    <cellStyle name="40% - Énfasis2 9" xfId="390"/>
    <cellStyle name="40% - Énfasis3 10" xfId="391"/>
    <cellStyle name="40% - Énfasis3 11" xfId="392"/>
    <cellStyle name="40% - Énfasis3 2" xfId="393"/>
    <cellStyle name="40% - Énfasis3 2 2" xfId="394"/>
    <cellStyle name="40% - Énfasis3 2 2 2" xfId="395"/>
    <cellStyle name="40% - Énfasis3 2 2 3" xfId="396"/>
    <cellStyle name="40% - Énfasis3 2 2 4" xfId="397"/>
    <cellStyle name="40% - Énfasis3 2 3" xfId="398"/>
    <cellStyle name="40% - Énfasis3 2 4" xfId="399"/>
    <cellStyle name="40% - Énfasis3 2 5" xfId="400"/>
    <cellStyle name="40% - Énfasis3 3" xfId="401"/>
    <cellStyle name="40% - Énfasis3 3 2" xfId="402"/>
    <cellStyle name="40% - Énfasis3 3 2 2" xfId="403"/>
    <cellStyle name="40% - Énfasis3 3 2 3" xfId="404"/>
    <cellStyle name="40% - Énfasis3 3 2 4" xfId="405"/>
    <cellStyle name="40% - Énfasis3 3 3" xfId="406"/>
    <cellStyle name="40% - Énfasis3 3 4" xfId="407"/>
    <cellStyle name="40% - Énfasis3 3 5" xfId="408"/>
    <cellStyle name="40% - Énfasis3 4" xfId="409"/>
    <cellStyle name="40% - Énfasis3 4 2" xfId="410"/>
    <cellStyle name="40% - Énfasis3 4 2 2" xfId="411"/>
    <cellStyle name="40% - Énfasis3 4 2 3" xfId="412"/>
    <cellStyle name="40% - Énfasis3 4 2 4" xfId="413"/>
    <cellStyle name="40% - Énfasis3 4 3" xfId="414"/>
    <cellStyle name="40% - Énfasis3 4 4" xfId="415"/>
    <cellStyle name="40% - Énfasis3 4 5" xfId="416"/>
    <cellStyle name="40% - Énfasis3 5" xfId="417"/>
    <cellStyle name="40% - Énfasis3 5 2" xfId="418"/>
    <cellStyle name="40% - Énfasis3 5 2 2" xfId="419"/>
    <cellStyle name="40% - Énfasis3 5 2 3" xfId="420"/>
    <cellStyle name="40% - Énfasis3 5 2 4" xfId="421"/>
    <cellStyle name="40% - Énfasis3 5 3" xfId="422"/>
    <cellStyle name="40% - Énfasis3 5 4" xfId="423"/>
    <cellStyle name="40% - Énfasis3 5 5" xfId="424"/>
    <cellStyle name="40% - Énfasis3 6" xfId="425"/>
    <cellStyle name="40% - Énfasis3 6 2" xfId="426"/>
    <cellStyle name="40% - Énfasis3 6 2 2" xfId="427"/>
    <cellStyle name="40% - Énfasis3 6 2 3" xfId="428"/>
    <cellStyle name="40% - Énfasis3 6 2 4" xfId="429"/>
    <cellStyle name="40% - Énfasis3 6 3" xfId="430"/>
    <cellStyle name="40% - Énfasis3 6 4" xfId="431"/>
    <cellStyle name="40% - Énfasis3 6 5" xfId="432"/>
    <cellStyle name="40% - Énfasis3 7" xfId="433"/>
    <cellStyle name="40% - Énfasis3 7 2" xfId="434"/>
    <cellStyle name="40% - Énfasis3 7 2 2" xfId="435"/>
    <cellStyle name="40% - Énfasis3 7 2 3" xfId="436"/>
    <cellStyle name="40% - Énfasis3 7 2 4" xfId="437"/>
    <cellStyle name="40% - Énfasis3 7 3" xfId="438"/>
    <cellStyle name="40% - Énfasis3 7 4" xfId="439"/>
    <cellStyle name="40% - Énfasis3 7 5" xfId="440"/>
    <cellStyle name="40% - Énfasis3 8" xfId="441"/>
    <cellStyle name="40% - Énfasis3 8 2" xfId="442"/>
    <cellStyle name="40% - Énfasis3 8 2 2" xfId="443"/>
    <cellStyle name="40% - Énfasis3 8 2 3" xfId="444"/>
    <cellStyle name="40% - Énfasis3 8 2 4" xfId="445"/>
    <cellStyle name="40% - Énfasis3 8 3" xfId="446"/>
    <cellStyle name="40% - Énfasis3 8 4" xfId="447"/>
    <cellStyle name="40% - Énfasis3 8 5" xfId="448"/>
    <cellStyle name="40% - Énfasis3 9" xfId="449"/>
    <cellStyle name="40% - Énfasis3 9 2" xfId="450"/>
    <cellStyle name="40% - Énfasis4 10" xfId="451"/>
    <cellStyle name="40% - Énfasis4 11" xfId="452"/>
    <cellStyle name="40% - Énfasis4 2" xfId="453"/>
    <cellStyle name="40% - Énfasis4 2 2" xfId="454"/>
    <cellStyle name="40% - Énfasis4 2 2 2" xfId="455"/>
    <cellStyle name="40% - Énfasis4 2 2 3" xfId="456"/>
    <cellStyle name="40% - Énfasis4 2 2 4" xfId="457"/>
    <cellStyle name="40% - Énfasis4 2 3" xfId="458"/>
    <cellStyle name="40% - Énfasis4 2 4" xfId="459"/>
    <cellStyle name="40% - Énfasis4 2 5" xfId="460"/>
    <cellStyle name="40% - Énfasis4 3" xfId="461"/>
    <cellStyle name="40% - Énfasis4 3 2" xfId="462"/>
    <cellStyle name="40% - Énfasis4 3 2 2" xfId="463"/>
    <cellStyle name="40% - Énfasis4 3 2 3" xfId="464"/>
    <cellStyle name="40% - Énfasis4 3 2 4" xfId="465"/>
    <cellStyle name="40% - Énfasis4 3 3" xfId="466"/>
    <cellStyle name="40% - Énfasis4 3 4" xfId="467"/>
    <cellStyle name="40% - Énfasis4 3 5" xfId="468"/>
    <cellStyle name="40% - Énfasis4 4" xfId="469"/>
    <cellStyle name="40% - Énfasis4 4 2" xfId="470"/>
    <cellStyle name="40% - Énfasis4 4 2 2" xfId="471"/>
    <cellStyle name="40% - Énfasis4 4 2 3" xfId="472"/>
    <cellStyle name="40% - Énfasis4 4 2 4" xfId="473"/>
    <cellStyle name="40% - Énfasis4 4 3" xfId="474"/>
    <cellStyle name="40% - Énfasis4 4 4" xfId="475"/>
    <cellStyle name="40% - Énfasis4 4 5" xfId="476"/>
    <cellStyle name="40% - Énfasis4 5" xfId="477"/>
    <cellStyle name="40% - Énfasis4 5 2" xfId="478"/>
    <cellStyle name="40% - Énfasis4 5 2 2" xfId="479"/>
    <cellStyle name="40% - Énfasis4 5 2 3" xfId="480"/>
    <cellStyle name="40% - Énfasis4 5 2 4" xfId="481"/>
    <cellStyle name="40% - Énfasis4 5 3" xfId="482"/>
    <cellStyle name="40% - Énfasis4 5 4" xfId="483"/>
    <cellStyle name="40% - Énfasis4 5 5" xfId="484"/>
    <cellStyle name="40% - Énfasis4 6" xfId="485"/>
    <cellStyle name="40% - Énfasis4 6 2" xfId="486"/>
    <cellStyle name="40% - Énfasis4 6 2 2" xfId="487"/>
    <cellStyle name="40% - Énfasis4 6 2 3" xfId="488"/>
    <cellStyle name="40% - Énfasis4 6 2 4" xfId="489"/>
    <cellStyle name="40% - Énfasis4 6 3" xfId="490"/>
    <cellStyle name="40% - Énfasis4 6 4" xfId="491"/>
    <cellStyle name="40% - Énfasis4 6 5" xfId="492"/>
    <cellStyle name="40% - Énfasis4 7" xfId="493"/>
    <cellStyle name="40% - Énfasis4 7 2" xfId="494"/>
    <cellStyle name="40% - Énfasis4 7 2 2" xfId="495"/>
    <cellStyle name="40% - Énfasis4 7 2 3" xfId="496"/>
    <cellStyle name="40% - Énfasis4 7 2 4" xfId="497"/>
    <cellStyle name="40% - Énfasis4 7 3" xfId="498"/>
    <cellStyle name="40% - Énfasis4 7 4" xfId="499"/>
    <cellStyle name="40% - Énfasis4 7 5" xfId="500"/>
    <cellStyle name="40% - Énfasis4 8" xfId="501"/>
    <cellStyle name="40% - Énfasis4 8 2" xfId="502"/>
    <cellStyle name="40% - Énfasis4 8 2 2" xfId="503"/>
    <cellStyle name="40% - Énfasis4 8 2 3" xfId="504"/>
    <cellStyle name="40% - Énfasis4 8 2 4" xfId="505"/>
    <cellStyle name="40% - Énfasis4 8 3" xfId="506"/>
    <cellStyle name="40% - Énfasis4 8 4" xfId="507"/>
    <cellStyle name="40% - Énfasis4 8 5" xfId="508"/>
    <cellStyle name="40% - Énfasis4 9" xfId="509"/>
    <cellStyle name="40% - Énfasis4 9 2" xfId="510"/>
    <cellStyle name="40% - Énfasis5 10" xfId="511"/>
    <cellStyle name="40% - Énfasis5 2" xfId="512"/>
    <cellStyle name="40% - Énfasis5 2 2" xfId="513"/>
    <cellStyle name="40% - Énfasis5 2 2 2" xfId="514"/>
    <cellStyle name="40% - Énfasis5 2 3" xfId="515"/>
    <cellStyle name="40% - Énfasis5 3" xfId="516"/>
    <cellStyle name="40% - Énfasis5 3 2" xfId="517"/>
    <cellStyle name="40% - Énfasis5 3 2 2" xfId="518"/>
    <cellStyle name="40% - Énfasis5 3 3" xfId="519"/>
    <cellStyle name="40% - Énfasis5 4" xfId="520"/>
    <cellStyle name="40% - Énfasis5 4 2" xfId="521"/>
    <cellStyle name="40% - Énfasis5 4 2 2" xfId="522"/>
    <cellStyle name="40% - Énfasis5 4 3" xfId="523"/>
    <cellStyle name="40% - Énfasis5 5" xfId="524"/>
    <cellStyle name="40% - Énfasis5 5 2" xfId="525"/>
    <cellStyle name="40% - Énfasis5 5 2 2" xfId="526"/>
    <cellStyle name="40% - Énfasis5 5 3" xfId="527"/>
    <cellStyle name="40% - Énfasis5 6" xfId="528"/>
    <cellStyle name="40% - Énfasis5 6 2" xfId="529"/>
    <cellStyle name="40% - Énfasis5 6 2 2" xfId="530"/>
    <cellStyle name="40% - Énfasis5 6 3" xfId="531"/>
    <cellStyle name="40% - Énfasis5 7" xfId="532"/>
    <cellStyle name="40% - Énfasis5 7 2" xfId="533"/>
    <cellStyle name="40% - Énfasis5 7 2 2" xfId="534"/>
    <cellStyle name="40% - Énfasis5 7 3" xfId="535"/>
    <cellStyle name="40% - Énfasis5 8" xfId="536"/>
    <cellStyle name="40% - Énfasis5 8 2" xfId="537"/>
    <cellStyle name="40% - Énfasis5 8 2 2" xfId="538"/>
    <cellStyle name="40% - Énfasis5 8 3" xfId="539"/>
    <cellStyle name="40% - Énfasis5 9" xfId="540"/>
    <cellStyle name="40% - Énfasis6 10" xfId="541"/>
    <cellStyle name="40% - Énfasis6 11" xfId="542"/>
    <cellStyle name="40% - Énfasis6 2" xfId="543"/>
    <cellStyle name="40% - Énfasis6 2 2" xfId="544"/>
    <cellStyle name="40% - Énfasis6 2 2 2" xfId="545"/>
    <cellStyle name="40% - Énfasis6 2 2 3" xfId="546"/>
    <cellStyle name="40% - Énfasis6 2 2 4" xfId="547"/>
    <cellStyle name="40% - Énfasis6 2 3" xfId="548"/>
    <cellStyle name="40% - Énfasis6 2 4" xfId="549"/>
    <cellStyle name="40% - Énfasis6 2 5" xfId="550"/>
    <cellStyle name="40% - Énfasis6 3" xfId="551"/>
    <cellStyle name="40% - Énfasis6 3 2" xfId="552"/>
    <cellStyle name="40% - Énfasis6 3 2 2" xfId="553"/>
    <cellStyle name="40% - Énfasis6 3 2 3" xfId="554"/>
    <cellStyle name="40% - Énfasis6 3 2 4" xfId="555"/>
    <cellStyle name="40% - Énfasis6 3 3" xfId="556"/>
    <cellStyle name="40% - Énfasis6 3 4" xfId="557"/>
    <cellStyle name="40% - Énfasis6 3 5" xfId="558"/>
    <cellStyle name="40% - Énfasis6 4" xfId="559"/>
    <cellStyle name="40% - Énfasis6 4 2" xfId="560"/>
    <cellStyle name="40% - Énfasis6 4 2 2" xfId="561"/>
    <cellStyle name="40% - Énfasis6 4 2 3" xfId="562"/>
    <cellStyle name="40% - Énfasis6 4 2 4" xfId="563"/>
    <cellStyle name="40% - Énfasis6 4 3" xfId="564"/>
    <cellStyle name="40% - Énfasis6 4 4" xfId="565"/>
    <cellStyle name="40% - Énfasis6 4 5" xfId="566"/>
    <cellStyle name="40% - Énfasis6 5" xfId="567"/>
    <cellStyle name="40% - Énfasis6 5 2" xfId="568"/>
    <cellStyle name="40% - Énfasis6 5 2 2" xfId="569"/>
    <cellStyle name="40% - Énfasis6 5 2 3" xfId="570"/>
    <cellStyle name="40% - Énfasis6 5 2 4" xfId="571"/>
    <cellStyle name="40% - Énfasis6 5 3" xfId="572"/>
    <cellStyle name="40% - Énfasis6 5 4" xfId="573"/>
    <cellStyle name="40% - Énfasis6 5 5" xfId="574"/>
    <cellStyle name="40% - Énfasis6 6" xfId="575"/>
    <cellStyle name="40% - Énfasis6 6 2" xfId="576"/>
    <cellStyle name="40% - Énfasis6 6 2 2" xfId="577"/>
    <cellStyle name="40% - Énfasis6 6 2 3" xfId="578"/>
    <cellStyle name="40% - Énfasis6 6 2 4" xfId="579"/>
    <cellStyle name="40% - Énfasis6 6 3" xfId="580"/>
    <cellStyle name="40% - Énfasis6 6 4" xfId="581"/>
    <cellStyle name="40% - Énfasis6 6 5" xfId="582"/>
    <cellStyle name="40% - Énfasis6 7" xfId="583"/>
    <cellStyle name="40% - Énfasis6 7 2" xfId="584"/>
    <cellStyle name="40% - Énfasis6 7 2 2" xfId="585"/>
    <cellStyle name="40% - Énfasis6 7 2 3" xfId="586"/>
    <cellStyle name="40% - Énfasis6 7 2 4" xfId="587"/>
    <cellStyle name="40% - Énfasis6 7 3" xfId="588"/>
    <cellStyle name="40% - Énfasis6 7 4" xfId="589"/>
    <cellStyle name="40% - Énfasis6 7 5" xfId="590"/>
    <cellStyle name="40% - Énfasis6 8" xfId="591"/>
    <cellStyle name="40% - Énfasis6 8 2" xfId="592"/>
    <cellStyle name="40% - Énfasis6 8 2 2" xfId="593"/>
    <cellStyle name="40% - Énfasis6 8 2 3" xfId="594"/>
    <cellStyle name="40% - Énfasis6 8 2 4" xfId="595"/>
    <cellStyle name="40% - Énfasis6 8 3" xfId="596"/>
    <cellStyle name="40% - Énfasis6 8 4" xfId="597"/>
    <cellStyle name="40% - Énfasis6 8 5" xfId="598"/>
    <cellStyle name="40% - Énfasis6 9" xfId="599"/>
    <cellStyle name="40% - Énfasis6 9 2" xfId="600"/>
    <cellStyle name="60% - Énfasis1 10" xfId="601"/>
    <cellStyle name="60% - Énfasis1 2" xfId="602"/>
    <cellStyle name="60% - Énfasis1 2 2" xfId="603"/>
    <cellStyle name="60% - Énfasis1 2 2 2" xfId="604"/>
    <cellStyle name="60% - Énfasis1 2 2 3" xfId="605"/>
    <cellStyle name="60% - Énfasis1 2 3" xfId="606"/>
    <cellStyle name="60% - Énfasis1 2 4" xfId="607"/>
    <cellStyle name="60% - Énfasis1 3" xfId="608"/>
    <cellStyle name="60% - Énfasis1 3 2" xfId="609"/>
    <cellStyle name="60% - Énfasis1 3 2 2" xfId="610"/>
    <cellStyle name="60% - Énfasis1 3 2 3" xfId="611"/>
    <cellStyle name="60% - Énfasis1 3 3" xfId="612"/>
    <cellStyle name="60% - Énfasis1 3 4" xfId="613"/>
    <cellStyle name="60% - Énfasis1 4" xfId="614"/>
    <cellStyle name="60% - Énfasis1 4 2" xfId="615"/>
    <cellStyle name="60% - Énfasis1 4 2 2" xfId="616"/>
    <cellStyle name="60% - Énfasis1 4 2 3" xfId="617"/>
    <cellStyle name="60% - Énfasis1 4 3" xfId="618"/>
    <cellStyle name="60% - Énfasis1 4 4" xfId="619"/>
    <cellStyle name="60% - Énfasis1 5" xfId="620"/>
    <cellStyle name="60% - Énfasis1 5 2" xfId="621"/>
    <cellStyle name="60% - Énfasis1 5 2 2" xfId="622"/>
    <cellStyle name="60% - Énfasis1 5 2 3" xfId="623"/>
    <cellStyle name="60% - Énfasis1 5 3" xfId="624"/>
    <cellStyle name="60% - Énfasis1 5 4" xfId="625"/>
    <cellStyle name="60% - Énfasis1 6" xfId="626"/>
    <cellStyle name="60% - Énfasis1 6 2" xfId="627"/>
    <cellStyle name="60% - Énfasis1 6 2 2" xfId="628"/>
    <cellStyle name="60% - Énfasis1 6 2 3" xfId="629"/>
    <cellStyle name="60% - Énfasis1 6 3" xfId="630"/>
    <cellStyle name="60% - Énfasis1 6 4" xfId="631"/>
    <cellStyle name="60% - Énfasis1 7" xfId="632"/>
    <cellStyle name="60% - Énfasis1 7 2" xfId="633"/>
    <cellStyle name="60% - Énfasis1 7 2 2" xfId="634"/>
    <cellStyle name="60% - Énfasis1 7 2 3" xfId="635"/>
    <cellStyle name="60% - Énfasis1 7 3" xfId="636"/>
    <cellStyle name="60% - Énfasis1 7 4" xfId="637"/>
    <cellStyle name="60% - Énfasis1 8" xfId="638"/>
    <cellStyle name="60% - Énfasis1 8 2" xfId="639"/>
    <cellStyle name="60% - Énfasis1 8 2 2" xfId="640"/>
    <cellStyle name="60% - Énfasis1 8 2 3" xfId="641"/>
    <cellStyle name="60% - Énfasis1 8 3" xfId="642"/>
    <cellStyle name="60% - Énfasis1 8 4" xfId="643"/>
    <cellStyle name="60% - Énfasis1 9" xfId="644"/>
    <cellStyle name="60% - Énfasis2 2" xfId="645"/>
    <cellStyle name="60% - Énfasis2 2 2" xfId="646"/>
    <cellStyle name="60% - Énfasis2 3" xfId="647"/>
    <cellStyle name="60% - Énfasis2 3 2" xfId="648"/>
    <cellStyle name="60% - Énfasis2 4" xfId="649"/>
    <cellStyle name="60% - Énfasis2 4 2" xfId="650"/>
    <cellStyle name="60% - Énfasis2 5" xfId="651"/>
    <cellStyle name="60% - Énfasis2 5 2" xfId="652"/>
    <cellStyle name="60% - Énfasis2 6" xfId="653"/>
    <cellStyle name="60% - Énfasis2 6 2" xfId="654"/>
    <cellStyle name="60% - Énfasis2 7" xfId="655"/>
    <cellStyle name="60% - Énfasis2 7 2" xfId="656"/>
    <cellStyle name="60% - Énfasis2 8" xfId="657"/>
    <cellStyle name="60% - Énfasis2 8 2" xfId="658"/>
    <cellStyle name="60% - Énfasis3 10" xfId="659"/>
    <cellStyle name="60% - Énfasis3 2" xfId="660"/>
    <cellStyle name="60% - Énfasis3 2 2" xfId="661"/>
    <cellStyle name="60% - Énfasis3 2 2 2" xfId="662"/>
    <cellStyle name="60% - Énfasis3 2 2 3" xfId="663"/>
    <cellStyle name="60% - Énfasis3 2 3" xfId="664"/>
    <cellStyle name="60% - Énfasis3 2 4" xfId="665"/>
    <cellStyle name="60% - Énfasis3 3" xfId="666"/>
    <cellStyle name="60% - Énfasis3 3 2" xfId="667"/>
    <cellStyle name="60% - Énfasis3 3 2 2" xfId="668"/>
    <cellStyle name="60% - Énfasis3 3 2 3" xfId="669"/>
    <cellStyle name="60% - Énfasis3 3 3" xfId="670"/>
    <cellStyle name="60% - Énfasis3 3 4" xfId="671"/>
    <cellStyle name="60% - Énfasis3 4" xfId="672"/>
    <cellStyle name="60% - Énfasis3 4 2" xfId="673"/>
    <cellStyle name="60% - Énfasis3 4 2 2" xfId="674"/>
    <cellStyle name="60% - Énfasis3 4 2 3" xfId="675"/>
    <cellStyle name="60% - Énfasis3 4 3" xfId="676"/>
    <cellStyle name="60% - Énfasis3 4 4" xfId="677"/>
    <cellStyle name="60% - Énfasis3 5" xfId="678"/>
    <cellStyle name="60% - Énfasis3 5 2" xfId="679"/>
    <cellStyle name="60% - Énfasis3 5 2 2" xfId="680"/>
    <cellStyle name="60% - Énfasis3 5 2 3" xfId="681"/>
    <cellStyle name="60% - Énfasis3 5 3" xfId="682"/>
    <cellStyle name="60% - Énfasis3 5 4" xfId="683"/>
    <cellStyle name="60% - Énfasis3 6" xfId="684"/>
    <cellStyle name="60% - Énfasis3 6 2" xfId="685"/>
    <cellStyle name="60% - Énfasis3 6 2 2" xfId="686"/>
    <cellStyle name="60% - Énfasis3 6 2 3" xfId="687"/>
    <cellStyle name="60% - Énfasis3 6 3" xfId="688"/>
    <cellStyle name="60% - Énfasis3 6 4" xfId="689"/>
    <cellStyle name="60% - Énfasis3 7" xfId="690"/>
    <cellStyle name="60% - Énfasis3 7 2" xfId="691"/>
    <cellStyle name="60% - Énfasis3 7 2 2" xfId="692"/>
    <cellStyle name="60% - Énfasis3 7 2 3" xfId="693"/>
    <cellStyle name="60% - Énfasis3 7 3" xfId="694"/>
    <cellStyle name="60% - Énfasis3 7 4" xfId="695"/>
    <cellStyle name="60% - Énfasis3 8" xfId="696"/>
    <cellStyle name="60% - Énfasis3 8 2" xfId="697"/>
    <cellStyle name="60% - Énfasis3 8 2 2" xfId="698"/>
    <cellStyle name="60% - Énfasis3 8 2 3" xfId="699"/>
    <cellStyle name="60% - Énfasis3 8 3" xfId="700"/>
    <cellStyle name="60% - Énfasis3 8 4" xfId="701"/>
    <cellStyle name="60% - Énfasis3 9" xfId="702"/>
    <cellStyle name="60% - Énfasis4 10" xfId="703"/>
    <cellStyle name="60% - Énfasis4 2" xfId="704"/>
    <cellStyle name="60% - Énfasis4 2 2" xfId="705"/>
    <cellStyle name="60% - Énfasis4 2 2 2" xfId="706"/>
    <cellStyle name="60% - Énfasis4 2 2 3" xfId="707"/>
    <cellStyle name="60% - Énfasis4 2 3" xfId="708"/>
    <cellStyle name="60% - Énfasis4 2 4" xfId="709"/>
    <cellStyle name="60% - Énfasis4 3" xfId="710"/>
    <cellStyle name="60% - Énfasis4 3 2" xfId="711"/>
    <cellStyle name="60% - Énfasis4 3 2 2" xfId="712"/>
    <cellStyle name="60% - Énfasis4 3 2 3" xfId="713"/>
    <cellStyle name="60% - Énfasis4 3 3" xfId="714"/>
    <cellStyle name="60% - Énfasis4 3 4" xfId="715"/>
    <cellStyle name="60% - Énfasis4 4" xfId="716"/>
    <cellStyle name="60% - Énfasis4 4 2" xfId="717"/>
    <cellStyle name="60% - Énfasis4 4 2 2" xfId="718"/>
    <cellStyle name="60% - Énfasis4 4 2 3" xfId="719"/>
    <cellStyle name="60% - Énfasis4 4 3" xfId="720"/>
    <cellStyle name="60% - Énfasis4 4 4" xfId="721"/>
    <cellStyle name="60% - Énfasis4 5" xfId="722"/>
    <cellStyle name="60% - Énfasis4 5 2" xfId="723"/>
    <cellStyle name="60% - Énfasis4 5 2 2" xfId="724"/>
    <cellStyle name="60% - Énfasis4 5 2 3" xfId="725"/>
    <cellStyle name="60% - Énfasis4 5 3" xfId="726"/>
    <cellStyle name="60% - Énfasis4 5 4" xfId="727"/>
    <cellStyle name="60% - Énfasis4 6" xfId="728"/>
    <cellStyle name="60% - Énfasis4 6 2" xfId="729"/>
    <cellStyle name="60% - Énfasis4 6 2 2" xfId="730"/>
    <cellStyle name="60% - Énfasis4 6 2 3" xfId="731"/>
    <cellStyle name="60% - Énfasis4 6 3" xfId="732"/>
    <cellStyle name="60% - Énfasis4 6 4" xfId="733"/>
    <cellStyle name="60% - Énfasis4 7" xfId="734"/>
    <cellStyle name="60% - Énfasis4 7 2" xfId="735"/>
    <cellStyle name="60% - Énfasis4 7 2 2" xfId="736"/>
    <cellStyle name="60% - Énfasis4 7 2 3" xfId="737"/>
    <cellStyle name="60% - Énfasis4 7 3" xfId="738"/>
    <cellStyle name="60% - Énfasis4 7 4" xfId="739"/>
    <cellStyle name="60% - Énfasis4 8" xfId="740"/>
    <cellStyle name="60% - Énfasis4 8 2" xfId="741"/>
    <cellStyle name="60% - Énfasis4 8 2 2" xfId="742"/>
    <cellStyle name="60% - Énfasis4 8 2 3" xfId="743"/>
    <cellStyle name="60% - Énfasis4 8 3" xfId="744"/>
    <cellStyle name="60% - Énfasis4 8 4" xfId="745"/>
    <cellStyle name="60% - Énfasis4 9" xfId="746"/>
    <cellStyle name="60% - Énfasis5 2" xfId="747"/>
    <cellStyle name="60% - Énfasis5 2 2" xfId="748"/>
    <cellStyle name="60% - Énfasis5 3" xfId="749"/>
    <cellStyle name="60% - Énfasis5 3 2" xfId="750"/>
    <cellStyle name="60% - Énfasis5 4" xfId="751"/>
    <cellStyle name="60% - Énfasis5 4 2" xfId="752"/>
    <cellStyle name="60% - Énfasis5 5" xfId="753"/>
    <cellStyle name="60% - Énfasis5 5 2" xfId="754"/>
    <cellStyle name="60% - Énfasis5 6" xfId="755"/>
    <cellStyle name="60% - Énfasis5 6 2" xfId="756"/>
    <cellStyle name="60% - Énfasis5 7" xfId="757"/>
    <cellStyle name="60% - Énfasis5 7 2" xfId="758"/>
    <cellStyle name="60% - Énfasis5 8" xfId="759"/>
    <cellStyle name="60% - Énfasis5 8 2" xfId="760"/>
    <cellStyle name="60% - Énfasis6 10" xfId="761"/>
    <cellStyle name="60% - Énfasis6 2" xfId="762"/>
    <cellStyle name="60% - Énfasis6 2 2" xfId="763"/>
    <cellStyle name="60% - Énfasis6 2 2 2" xfId="764"/>
    <cellStyle name="60% - Énfasis6 2 2 3" xfId="765"/>
    <cellStyle name="60% - Énfasis6 2 3" xfId="766"/>
    <cellStyle name="60% - Énfasis6 2 4" xfId="767"/>
    <cellStyle name="60% - Énfasis6 3" xfId="768"/>
    <cellStyle name="60% - Énfasis6 3 2" xfId="769"/>
    <cellStyle name="60% - Énfasis6 3 2 2" xfId="770"/>
    <cellStyle name="60% - Énfasis6 3 2 3" xfId="771"/>
    <cellStyle name="60% - Énfasis6 3 3" xfId="772"/>
    <cellStyle name="60% - Énfasis6 3 4" xfId="773"/>
    <cellStyle name="60% - Énfasis6 4" xfId="774"/>
    <cellStyle name="60% - Énfasis6 4 2" xfId="775"/>
    <cellStyle name="60% - Énfasis6 4 2 2" xfId="776"/>
    <cellStyle name="60% - Énfasis6 4 2 3" xfId="777"/>
    <cellStyle name="60% - Énfasis6 4 3" xfId="778"/>
    <cellStyle name="60% - Énfasis6 4 4" xfId="779"/>
    <cellStyle name="60% - Énfasis6 5" xfId="780"/>
    <cellStyle name="60% - Énfasis6 5 2" xfId="781"/>
    <cellStyle name="60% - Énfasis6 5 2 2" xfId="782"/>
    <cellStyle name="60% - Énfasis6 5 2 3" xfId="783"/>
    <cellStyle name="60% - Énfasis6 5 3" xfId="784"/>
    <cellStyle name="60% - Énfasis6 5 4" xfId="785"/>
    <cellStyle name="60% - Énfasis6 6" xfId="786"/>
    <cellStyle name="60% - Énfasis6 6 2" xfId="787"/>
    <cellStyle name="60% - Énfasis6 6 2 2" xfId="788"/>
    <cellStyle name="60% - Énfasis6 6 2 3" xfId="789"/>
    <cellStyle name="60% - Énfasis6 6 3" xfId="790"/>
    <cellStyle name="60% - Énfasis6 6 4" xfId="791"/>
    <cellStyle name="60% - Énfasis6 7" xfId="792"/>
    <cellStyle name="60% - Énfasis6 7 2" xfId="793"/>
    <cellStyle name="60% - Énfasis6 7 2 2" xfId="794"/>
    <cellStyle name="60% - Énfasis6 7 2 3" xfId="795"/>
    <cellStyle name="60% - Énfasis6 7 3" xfId="796"/>
    <cellStyle name="60% - Énfasis6 7 4" xfId="797"/>
    <cellStyle name="60% - Énfasis6 8" xfId="798"/>
    <cellStyle name="60% - Énfasis6 8 2" xfId="799"/>
    <cellStyle name="60% - Énfasis6 8 2 2" xfId="800"/>
    <cellStyle name="60% - Énfasis6 8 2 3" xfId="801"/>
    <cellStyle name="60% - Énfasis6 8 3" xfId="802"/>
    <cellStyle name="60% - Énfasis6 8 4" xfId="803"/>
    <cellStyle name="60% - Énfasis6 9" xfId="804"/>
    <cellStyle name="Buena 2" xfId="805"/>
    <cellStyle name="Buena 2 2" xfId="806"/>
    <cellStyle name="Buena 3" xfId="807"/>
    <cellStyle name="Buena 3 2" xfId="808"/>
    <cellStyle name="Buena 4" xfId="809"/>
    <cellStyle name="Buena 4 2" xfId="810"/>
    <cellStyle name="Buena 5" xfId="811"/>
    <cellStyle name="Buena 5 2" xfId="812"/>
    <cellStyle name="Buena 6" xfId="813"/>
    <cellStyle name="Buena 6 2" xfId="814"/>
    <cellStyle name="Buena 7" xfId="815"/>
    <cellStyle name="Buena 7 2" xfId="816"/>
    <cellStyle name="Buena 8" xfId="817"/>
    <cellStyle name="Buena 8 2" xfId="818"/>
    <cellStyle name="Cálculo 10" xfId="819"/>
    <cellStyle name="Cálculo 2" xfId="820"/>
    <cellStyle name="Cálculo 2 2" xfId="821"/>
    <cellStyle name="Cálculo 2 2 2" xfId="822"/>
    <cellStyle name="Cálculo 2 2 3" xfId="823"/>
    <cellStyle name="Cálculo 2 3" xfId="824"/>
    <cellStyle name="Cálculo 2 4" xfId="825"/>
    <cellStyle name="Cálculo 3" xfId="826"/>
    <cellStyle name="Cálculo 3 2" xfId="827"/>
    <cellStyle name="Cálculo 3 2 2" xfId="828"/>
    <cellStyle name="Cálculo 3 2 3" xfId="829"/>
    <cellStyle name="Cálculo 3 3" xfId="830"/>
    <cellStyle name="Cálculo 3 4" xfId="831"/>
    <cellStyle name="Cálculo 4" xfId="832"/>
    <cellStyle name="Cálculo 4 2" xfId="833"/>
    <cellStyle name="Cálculo 4 2 2" xfId="834"/>
    <cellStyle name="Cálculo 4 2 3" xfId="835"/>
    <cellStyle name="Cálculo 4 3" xfId="836"/>
    <cellStyle name="Cálculo 4 4" xfId="837"/>
    <cellStyle name="Cálculo 5" xfId="838"/>
    <cellStyle name="Cálculo 5 2" xfId="839"/>
    <cellStyle name="Cálculo 5 2 2" xfId="840"/>
    <cellStyle name="Cálculo 5 2 3" xfId="841"/>
    <cellStyle name="Cálculo 5 3" xfId="842"/>
    <cellStyle name="Cálculo 5 4" xfId="843"/>
    <cellStyle name="Cálculo 6" xfId="844"/>
    <cellStyle name="Cálculo 6 2" xfId="845"/>
    <cellStyle name="Cálculo 6 2 2" xfId="846"/>
    <cellStyle name="Cálculo 6 2 3" xfId="847"/>
    <cellStyle name="Cálculo 6 3" xfId="848"/>
    <cellStyle name="Cálculo 6 4" xfId="849"/>
    <cellStyle name="Cálculo 7" xfId="850"/>
    <cellStyle name="Cálculo 7 2" xfId="851"/>
    <cellStyle name="Cálculo 7 2 2" xfId="852"/>
    <cellStyle name="Cálculo 7 2 3" xfId="853"/>
    <cellStyle name="Cálculo 7 3" xfId="854"/>
    <cellStyle name="Cálculo 7 4" xfId="855"/>
    <cellStyle name="Cálculo 8" xfId="856"/>
    <cellStyle name="Cálculo 8 2" xfId="857"/>
    <cellStyle name="Cálculo 8 2 2" xfId="858"/>
    <cellStyle name="Cálculo 8 2 3" xfId="859"/>
    <cellStyle name="Cálculo 8 3" xfId="860"/>
    <cellStyle name="Cálculo 8 4" xfId="861"/>
    <cellStyle name="Cálculo 9" xfId="862"/>
    <cellStyle name="Celda de comprobación 2" xfId="863"/>
    <cellStyle name="Celda de comprobación 2 2" xfId="864"/>
    <cellStyle name="Celda de comprobación 3" xfId="865"/>
    <cellStyle name="Celda de comprobación 3 2" xfId="866"/>
    <cellStyle name="Celda de comprobación 4" xfId="867"/>
    <cellStyle name="Celda de comprobación 4 2" xfId="868"/>
    <cellStyle name="Celda de comprobación 5" xfId="869"/>
    <cellStyle name="Celda de comprobación 5 2" xfId="870"/>
    <cellStyle name="Celda de comprobación 6" xfId="871"/>
    <cellStyle name="Celda de comprobación 6 2" xfId="872"/>
    <cellStyle name="Celda de comprobación 7" xfId="873"/>
    <cellStyle name="Celda de comprobación 7 2" xfId="874"/>
    <cellStyle name="Celda de comprobación 8" xfId="875"/>
    <cellStyle name="Celda de comprobación 8 2" xfId="876"/>
    <cellStyle name="Celda vinculada 2" xfId="877"/>
    <cellStyle name="Celda vinculada 2 2" xfId="878"/>
    <cellStyle name="Celda vinculada 3" xfId="879"/>
    <cellStyle name="Celda vinculada 3 2" xfId="880"/>
    <cellStyle name="Celda vinculada 4" xfId="881"/>
    <cellStyle name="Celda vinculada 4 2" xfId="882"/>
    <cellStyle name="Celda vinculada 5" xfId="883"/>
    <cellStyle name="Celda vinculada 5 2" xfId="884"/>
    <cellStyle name="Celda vinculada 6" xfId="885"/>
    <cellStyle name="Celda vinculada 6 2" xfId="886"/>
    <cellStyle name="Celda vinculada 7" xfId="887"/>
    <cellStyle name="Celda vinculada 7 2" xfId="888"/>
    <cellStyle name="Celda vinculada 8" xfId="889"/>
    <cellStyle name="Celda vinculada 8 2" xfId="890"/>
    <cellStyle name="Encabezado 4 10" xfId="891"/>
    <cellStyle name="Encabezado 4 10 2" xfId="892"/>
    <cellStyle name="Encabezado 4 11" xfId="893"/>
    <cellStyle name="Encabezado 4 2" xfId="894"/>
    <cellStyle name="Encabezado 4 2 2" xfId="895"/>
    <cellStyle name="Encabezado 4 2 2 2" xfId="896"/>
    <cellStyle name="Encabezado 4 2 2 2 2" xfId="897"/>
    <cellStyle name="Encabezado 4 2 2 3" xfId="898"/>
    <cellStyle name="Encabezado 4 2 2 4" xfId="899"/>
    <cellStyle name="Encabezado 4 2 3" xfId="900"/>
    <cellStyle name="Encabezado 4 2 3 2" xfId="901"/>
    <cellStyle name="Encabezado 4 2 4" xfId="902"/>
    <cellStyle name="Encabezado 4 2 5" xfId="903"/>
    <cellStyle name="Encabezado 4 3" xfId="904"/>
    <cellStyle name="Encabezado 4 3 2" xfId="905"/>
    <cellStyle name="Encabezado 4 3 2 2" xfId="906"/>
    <cellStyle name="Encabezado 4 3 2 2 2" xfId="907"/>
    <cellStyle name="Encabezado 4 3 2 3" xfId="908"/>
    <cellStyle name="Encabezado 4 3 2 4" xfId="909"/>
    <cellStyle name="Encabezado 4 3 3" xfId="910"/>
    <cellStyle name="Encabezado 4 3 3 2" xfId="911"/>
    <cellStyle name="Encabezado 4 3 4" xfId="912"/>
    <cellStyle name="Encabezado 4 3 5" xfId="913"/>
    <cellStyle name="Encabezado 4 4" xfId="914"/>
    <cellStyle name="Encabezado 4 4 2" xfId="915"/>
    <cellStyle name="Encabezado 4 4 2 2" xfId="916"/>
    <cellStyle name="Encabezado 4 4 2 2 2" xfId="917"/>
    <cellStyle name="Encabezado 4 4 2 3" xfId="918"/>
    <cellStyle name="Encabezado 4 4 2 4" xfId="919"/>
    <cellStyle name="Encabezado 4 4 3" xfId="920"/>
    <cellStyle name="Encabezado 4 4 3 2" xfId="921"/>
    <cellStyle name="Encabezado 4 4 4" xfId="922"/>
    <cellStyle name="Encabezado 4 4 5" xfId="923"/>
    <cellStyle name="Encabezado 4 5" xfId="924"/>
    <cellStyle name="Encabezado 4 5 2" xfId="925"/>
    <cellStyle name="Encabezado 4 5 2 2" xfId="926"/>
    <cellStyle name="Encabezado 4 5 2 2 2" xfId="927"/>
    <cellStyle name="Encabezado 4 5 2 3" xfId="928"/>
    <cellStyle name="Encabezado 4 5 2 4" xfId="929"/>
    <cellStyle name="Encabezado 4 5 3" xfId="930"/>
    <cellStyle name="Encabezado 4 5 3 2" xfId="931"/>
    <cellStyle name="Encabezado 4 5 4" xfId="932"/>
    <cellStyle name="Encabezado 4 5 5" xfId="933"/>
    <cellStyle name="Encabezado 4 6" xfId="934"/>
    <cellStyle name="Encabezado 4 6 2" xfId="935"/>
    <cellStyle name="Encabezado 4 6 2 2" xfId="936"/>
    <cellStyle name="Encabezado 4 6 2 2 2" xfId="937"/>
    <cellStyle name="Encabezado 4 6 2 3" xfId="938"/>
    <cellStyle name="Encabezado 4 6 2 4" xfId="939"/>
    <cellStyle name="Encabezado 4 6 3" xfId="940"/>
    <cellStyle name="Encabezado 4 6 3 2" xfId="941"/>
    <cellStyle name="Encabezado 4 6 4" xfId="942"/>
    <cellStyle name="Encabezado 4 6 5" xfId="943"/>
    <cellStyle name="Encabezado 4 7" xfId="944"/>
    <cellStyle name="Encabezado 4 7 2" xfId="945"/>
    <cellStyle name="Encabezado 4 7 2 2" xfId="946"/>
    <cellStyle name="Encabezado 4 7 2 2 2" xfId="947"/>
    <cellStyle name="Encabezado 4 7 2 3" xfId="948"/>
    <cellStyle name="Encabezado 4 7 2 4" xfId="949"/>
    <cellStyle name="Encabezado 4 7 3" xfId="950"/>
    <cellStyle name="Encabezado 4 7 3 2" xfId="951"/>
    <cellStyle name="Encabezado 4 7 4" xfId="952"/>
    <cellStyle name="Encabezado 4 7 5" xfId="953"/>
    <cellStyle name="Encabezado 4 8" xfId="954"/>
    <cellStyle name="Encabezado 4 8 2" xfId="955"/>
    <cellStyle name="Encabezado 4 8 2 2" xfId="956"/>
    <cellStyle name="Encabezado 4 8 2 2 2" xfId="957"/>
    <cellStyle name="Encabezado 4 8 2 3" xfId="958"/>
    <cellStyle name="Encabezado 4 8 2 4" xfId="959"/>
    <cellStyle name="Encabezado 4 8 3" xfId="960"/>
    <cellStyle name="Encabezado 4 8 3 2" xfId="961"/>
    <cellStyle name="Encabezado 4 8 4" xfId="962"/>
    <cellStyle name="Encabezado 4 8 5" xfId="963"/>
    <cellStyle name="Encabezado 4 9" xfId="964"/>
    <cellStyle name="Encabezado 4 9 2" xfId="965"/>
    <cellStyle name="Énfasis1 10" xfId="966"/>
    <cellStyle name="Énfasis1 2" xfId="967"/>
    <cellStyle name="Énfasis1 2 2" xfId="968"/>
    <cellStyle name="Énfasis1 2 2 2" xfId="969"/>
    <cellStyle name="Énfasis1 2 2 3" xfId="970"/>
    <cellStyle name="Énfasis1 2 3" xfId="971"/>
    <cellStyle name="Énfasis1 2 4" xfId="972"/>
    <cellStyle name="Énfasis1 3" xfId="973"/>
    <cellStyle name="Énfasis1 3 2" xfId="974"/>
    <cellStyle name="Énfasis1 3 2 2" xfId="975"/>
    <cellStyle name="Énfasis1 3 2 3" xfId="976"/>
    <cellStyle name="Énfasis1 3 3" xfId="977"/>
    <cellStyle name="Énfasis1 3 4" xfId="978"/>
    <cellStyle name="Énfasis1 4" xfId="979"/>
    <cellStyle name="Énfasis1 4 2" xfId="980"/>
    <cellStyle name="Énfasis1 4 2 2" xfId="981"/>
    <cellStyle name="Énfasis1 4 2 3" xfId="982"/>
    <cellStyle name="Énfasis1 4 3" xfId="983"/>
    <cellStyle name="Énfasis1 4 4" xfId="984"/>
    <cellStyle name="Énfasis1 5" xfId="985"/>
    <cellStyle name="Énfasis1 5 2" xfId="986"/>
    <cellStyle name="Énfasis1 5 2 2" xfId="987"/>
    <cellStyle name="Énfasis1 5 2 3" xfId="988"/>
    <cellStyle name="Énfasis1 5 3" xfId="989"/>
    <cellStyle name="Énfasis1 5 4" xfId="990"/>
    <cellStyle name="Énfasis1 6" xfId="991"/>
    <cellStyle name="Énfasis1 6 2" xfId="992"/>
    <cellStyle name="Énfasis1 6 2 2" xfId="993"/>
    <cellStyle name="Énfasis1 6 2 3" xfId="994"/>
    <cellStyle name="Énfasis1 6 3" xfId="995"/>
    <cellStyle name="Énfasis1 6 4" xfId="996"/>
    <cellStyle name="Énfasis1 7" xfId="997"/>
    <cellStyle name="Énfasis1 7 2" xfId="998"/>
    <cellStyle name="Énfasis1 7 2 2" xfId="999"/>
    <cellStyle name="Énfasis1 7 2 3" xfId="1000"/>
    <cellStyle name="Énfasis1 7 3" xfId="1001"/>
    <cellStyle name="Énfasis1 7 4" xfId="1002"/>
    <cellStyle name="Énfasis1 8" xfId="1003"/>
    <cellStyle name="Énfasis1 8 2" xfId="1004"/>
    <cellStyle name="Énfasis1 8 2 2" xfId="1005"/>
    <cellStyle name="Énfasis1 8 2 3" xfId="1006"/>
    <cellStyle name="Énfasis1 8 3" xfId="1007"/>
    <cellStyle name="Énfasis1 8 4" xfId="1008"/>
    <cellStyle name="Énfasis1 9" xfId="1009"/>
    <cellStyle name="Énfasis2 10" xfId="1010"/>
    <cellStyle name="Énfasis2 2" xfId="1011"/>
    <cellStyle name="Énfasis2 2 2" xfId="1012"/>
    <cellStyle name="Énfasis2 2 2 2" xfId="1013"/>
    <cellStyle name="Énfasis2 2 2 3" xfId="1014"/>
    <cellStyle name="Énfasis2 2 3" xfId="1015"/>
    <cellStyle name="Énfasis2 2 4" xfId="1016"/>
    <cellStyle name="Énfasis2 3" xfId="1017"/>
    <cellStyle name="Énfasis2 3 2" xfId="1018"/>
    <cellStyle name="Énfasis2 3 2 2" xfId="1019"/>
    <cellStyle name="Énfasis2 3 2 3" xfId="1020"/>
    <cellStyle name="Énfasis2 3 3" xfId="1021"/>
    <cellStyle name="Énfasis2 3 4" xfId="1022"/>
    <cellStyle name="Énfasis2 4" xfId="1023"/>
    <cellStyle name="Énfasis2 4 2" xfId="1024"/>
    <cellStyle name="Énfasis2 4 2 2" xfId="1025"/>
    <cellStyle name="Énfasis2 4 2 3" xfId="1026"/>
    <cellStyle name="Énfasis2 4 3" xfId="1027"/>
    <cellStyle name="Énfasis2 4 4" xfId="1028"/>
    <cellStyle name="Énfasis2 5" xfId="1029"/>
    <cellStyle name="Énfasis2 5 2" xfId="1030"/>
    <cellStyle name="Énfasis2 5 2 2" xfId="1031"/>
    <cellStyle name="Énfasis2 5 2 3" xfId="1032"/>
    <cellStyle name="Énfasis2 5 3" xfId="1033"/>
    <cellStyle name="Énfasis2 5 4" xfId="1034"/>
    <cellStyle name="Énfasis2 6" xfId="1035"/>
    <cellStyle name="Énfasis2 6 2" xfId="1036"/>
    <cellStyle name="Énfasis2 6 2 2" xfId="1037"/>
    <cellStyle name="Énfasis2 6 2 3" xfId="1038"/>
    <cellStyle name="Énfasis2 6 3" xfId="1039"/>
    <cellStyle name="Énfasis2 6 4" xfId="1040"/>
    <cellStyle name="Énfasis2 7" xfId="1041"/>
    <cellStyle name="Énfasis2 7 2" xfId="1042"/>
    <cellStyle name="Énfasis2 7 2 2" xfId="1043"/>
    <cellStyle name="Énfasis2 7 2 3" xfId="1044"/>
    <cellStyle name="Énfasis2 7 3" xfId="1045"/>
    <cellStyle name="Énfasis2 7 4" xfId="1046"/>
    <cellStyle name="Énfasis2 8" xfId="1047"/>
    <cellStyle name="Énfasis2 8 2" xfId="1048"/>
    <cellStyle name="Énfasis2 8 2 2" xfId="1049"/>
    <cellStyle name="Énfasis2 8 2 3" xfId="1050"/>
    <cellStyle name="Énfasis2 8 3" xfId="1051"/>
    <cellStyle name="Énfasis2 8 4" xfId="1052"/>
    <cellStyle name="Énfasis2 9" xfId="1053"/>
    <cellStyle name="Énfasis3 10" xfId="1054"/>
    <cellStyle name="Énfasis3 2" xfId="1055"/>
    <cellStyle name="Énfasis3 2 2" xfId="1056"/>
    <cellStyle name="Énfasis3 2 2 2" xfId="1057"/>
    <cellStyle name="Énfasis3 2 2 3" xfId="1058"/>
    <cellStyle name="Énfasis3 2 3" xfId="1059"/>
    <cellStyle name="Énfasis3 2 4" xfId="1060"/>
    <cellStyle name="Énfasis3 3" xfId="1061"/>
    <cellStyle name="Énfasis3 3 2" xfId="1062"/>
    <cellStyle name="Énfasis3 3 2 2" xfId="1063"/>
    <cellStyle name="Énfasis3 3 2 3" xfId="1064"/>
    <cellStyle name="Énfasis3 3 3" xfId="1065"/>
    <cellStyle name="Énfasis3 3 4" xfId="1066"/>
    <cellStyle name="Énfasis3 4" xfId="1067"/>
    <cellStyle name="Énfasis3 4 2" xfId="1068"/>
    <cellStyle name="Énfasis3 4 2 2" xfId="1069"/>
    <cellStyle name="Énfasis3 4 2 3" xfId="1070"/>
    <cellStyle name="Énfasis3 4 3" xfId="1071"/>
    <cellStyle name="Énfasis3 4 4" xfId="1072"/>
    <cellStyle name="Énfasis3 5" xfId="1073"/>
    <cellStyle name="Énfasis3 5 2" xfId="1074"/>
    <cellStyle name="Énfasis3 5 2 2" xfId="1075"/>
    <cellStyle name="Énfasis3 5 2 3" xfId="1076"/>
    <cellStyle name="Énfasis3 5 3" xfId="1077"/>
    <cellStyle name="Énfasis3 5 4" xfId="1078"/>
    <cellStyle name="Énfasis3 6" xfId="1079"/>
    <cellStyle name="Énfasis3 6 2" xfId="1080"/>
    <cellStyle name="Énfasis3 6 2 2" xfId="1081"/>
    <cellStyle name="Énfasis3 6 2 3" xfId="1082"/>
    <cellStyle name="Énfasis3 6 3" xfId="1083"/>
    <cellStyle name="Énfasis3 6 4" xfId="1084"/>
    <cellStyle name="Énfasis3 7" xfId="1085"/>
    <cellStyle name="Énfasis3 7 2" xfId="1086"/>
    <cellStyle name="Énfasis3 7 2 2" xfId="1087"/>
    <cellStyle name="Énfasis3 7 2 3" xfId="1088"/>
    <cellStyle name="Énfasis3 7 3" xfId="1089"/>
    <cellStyle name="Énfasis3 7 4" xfId="1090"/>
    <cellStyle name="Énfasis3 8" xfId="1091"/>
    <cellStyle name="Énfasis3 8 2" xfId="1092"/>
    <cellStyle name="Énfasis3 8 2 2" xfId="1093"/>
    <cellStyle name="Énfasis3 8 2 3" xfId="1094"/>
    <cellStyle name="Énfasis3 8 3" xfId="1095"/>
    <cellStyle name="Énfasis3 8 4" xfId="1096"/>
    <cellStyle name="Énfasis3 9" xfId="1097"/>
    <cellStyle name="Énfasis4 10" xfId="1098"/>
    <cellStyle name="Énfasis4 2" xfId="1099"/>
    <cellStyle name="Énfasis4 2 2" xfId="1100"/>
    <cellStyle name="Énfasis4 2 2 2" xfId="1101"/>
    <cellStyle name="Énfasis4 2 2 3" xfId="1102"/>
    <cellStyle name="Énfasis4 2 3" xfId="1103"/>
    <cellStyle name="Énfasis4 2 4" xfId="1104"/>
    <cellStyle name="Énfasis4 3" xfId="1105"/>
    <cellStyle name="Énfasis4 3 2" xfId="1106"/>
    <cellStyle name="Énfasis4 3 2 2" xfId="1107"/>
    <cellStyle name="Énfasis4 3 2 3" xfId="1108"/>
    <cellStyle name="Énfasis4 3 3" xfId="1109"/>
    <cellStyle name="Énfasis4 3 4" xfId="1110"/>
    <cellStyle name="Énfasis4 4" xfId="1111"/>
    <cellStyle name="Énfasis4 4 2" xfId="1112"/>
    <cellStyle name="Énfasis4 4 2 2" xfId="1113"/>
    <cellStyle name="Énfasis4 4 2 3" xfId="1114"/>
    <cellStyle name="Énfasis4 4 3" xfId="1115"/>
    <cellStyle name="Énfasis4 4 4" xfId="1116"/>
    <cellStyle name="Énfasis4 5" xfId="1117"/>
    <cellStyle name="Énfasis4 5 2" xfId="1118"/>
    <cellStyle name="Énfasis4 5 2 2" xfId="1119"/>
    <cellStyle name="Énfasis4 5 2 3" xfId="1120"/>
    <cellStyle name="Énfasis4 5 3" xfId="1121"/>
    <cellStyle name="Énfasis4 5 4" xfId="1122"/>
    <cellStyle name="Énfasis4 6" xfId="1123"/>
    <cellStyle name="Énfasis4 6 2" xfId="1124"/>
    <cellStyle name="Énfasis4 6 2 2" xfId="1125"/>
    <cellStyle name="Énfasis4 6 2 3" xfId="1126"/>
    <cellStyle name="Énfasis4 6 3" xfId="1127"/>
    <cellStyle name="Énfasis4 6 4" xfId="1128"/>
    <cellStyle name="Énfasis4 7" xfId="1129"/>
    <cellStyle name="Énfasis4 7 2" xfId="1130"/>
    <cellStyle name="Énfasis4 7 2 2" xfId="1131"/>
    <cellStyle name="Énfasis4 7 2 3" xfId="1132"/>
    <cellStyle name="Énfasis4 7 3" xfId="1133"/>
    <cellStyle name="Énfasis4 7 4" xfId="1134"/>
    <cellStyle name="Énfasis4 8" xfId="1135"/>
    <cellStyle name="Énfasis4 8 2" xfId="1136"/>
    <cellStyle name="Énfasis4 8 2 2" xfId="1137"/>
    <cellStyle name="Énfasis4 8 2 3" xfId="1138"/>
    <cellStyle name="Énfasis4 8 3" xfId="1139"/>
    <cellStyle name="Énfasis4 8 4" xfId="1140"/>
    <cellStyle name="Énfasis4 9" xfId="1141"/>
    <cellStyle name="Énfasis5 2" xfId="1142"/>
    <cellStyle name="Énfasis5 2 2" xfId="1143"/>
    <cellStyle name="Énfasis5 3" xfId="1144"/>
    <cellStyle name="Énfasis5 3 2" xfId="1145"/>
    <cellStyle name="Énfasis5 4" xfId="1146"/>
    <cellStyle name="Énfasis5 4 2" xfId="1147"/>
    <cellStyle name="Énfasis5 5" xfId="1148"/>
    <cellStyle name="Énfasis5 5 2" xfId="1149"/>
    <cellStyle name="Énfasis5 6" xfId="1150"/>
    <cellStyle name="Énfasis5 6 2" xfId="1151"/>
    <cellStyle name="Énfasis5 7" xfId="1152"/>
    <cellStyle name="Énfasis5 7 2" xfId="1153"/>
    <cellStyle name="Énfasis5 8" xfId="1154"/>
    <cellStyle name="Énfasis5 8 2" xfId="1155"/>
    <cellStyle name="Énfasis6 2" xfId="1156"/>
    <cellStyle name="Énfasis6 2 2" xfId="1157"/>
    <cellStyle name="Énfasis6 3" xfId="1158"/>
    <cellStyle name="Énfasis6 3 2" xfId="1159"/>
    <cellStyle name="Énfasis6 4" xfId="1160"/>
    <cellStyle name="Énfasis6 4 2" xfId="1161"/>
    <cellStyle name="Énfasis6 5" xfId="1162"/>
    <cellStyle name="Énfasis6 5 2" xfId="1163"/>
    <cellStyle name="Énfasis6 6" xfId="1164"/>
    <cellStyle name="Énfasis6 6 2" xfId="1165"/>
    <cellStyle name="Énfasis6 7" xfId="1166"/>
    <cellStyle name="Énfasis6 7 2" xfId="1167"/>
    <cellStyle name="Énfasis6 8" xfId="1168"/>
    <cellStyle name="Énfasis6 8 2" xfId="1169"/>
    <cellStyle name="Entrada 2" xfId="1170"/>
    <cellStyle name="Entrada 2 2" xfId="1171"/>
    <cellStyle name="Entrada 3" xfId="1172"/>
    <cellStyle name="Entrada 3 2" xfId="1173"/>
    <cellStyle name="Entrada 4" xfId="1174"/>
    <cellStyle name="Entrada 4 2" xfId="1175"/>
    <cellStyle name="Entrada 5" xfId="1176"/>
    <cellStyle name="Entrada 5 2" xfId="1177"/>
    <cellStyle name="Entrada 6" xfId="1178"/>
    <cellStyle name="Entrada 6 2" xfId="1179"/>
    <cellStyle name="Entrada 7" xfId="1180"/>
    <cellStyle name="Entrada 7 2" xfId="1181"/>
    <cellStyle name="Entrada 8" xfId="1182"/>
    <cellStyle name="Entrada 8 2" xfId="1183"/>
    <cellStyle name="Euro" xfId="1184"/>
    <cellStyle name="Incorrecto 10" xfId="1185"/>
    <cellStyle name="Incorrecto 2" xfId="1186"/>
    <cellStyle name="Incorrecto 2 2" xfId="1187"/>
    <cellStyle name="Incorrecto 2 2 2" xfId="1188"/>
    <cellStyle name="Incorrecto 2 2 3" xfId="1189"/>
    <cellStyle name="Incorrecto 2 3" xfId="1190"/>
    <cellStyle name="Incorrecto 2 4" xfId="1191"/>
    <cellStyle name="Incorrecto 3" xfId="1192"/>
    <cellStyle name="Incorrecto 3 2" xfId="1193"/>
    <cellStyle name="Incorrecto 3 2 2" xfId="1194"/>
    <cellStyle name="Incorrecto 3 2 3" xfId="1195"/>
    <cellStyle name="Incorrecto 3 3" xfId="1196"/>
    <cellStyle name="Incorrecto 3 4" xfId="1197"/>
    <cellStyle name="Incorrecto 4" xfId="1198"/>
    <cellStyle name="Incorrecto 4 2" xfId="1199"/>
    <cellStyle name="Incorrecto 4 2 2" xfId="1200"/>
    <cellStyle name="Incorrecto 4 2 3" xfId="1201"/>
    <cellStyle name="Incorrecto 4 3" xfId="1202"/>
    <cellStyle name="Incorrecto 4 4" xfId="1203"/>
    <cellStyle name="Incorrecto 5" xfId="1204"/>
    <cellStyle name="Incorrecto 5 2" xfId="1205"/>
    <cellStyle name="Incorrecto 5 2 2" xfId="1206"/>
    <cellStyle name="Incorrecto 5 2 3" xfId="1207"/>
    <cellStyle name="Incorrecto 5 3" xfId="1208"/>
    <cellStyle name="Incorrecto 5 4" xfId="1209"/>
    <cellStyle name="Incorrecto 6" xfId="1210"/>
    <cellStyle name="Incorrecto 6 2" xfId="1211"/>
    <cellStyle name="Incorrecto 6 2 2" xfId="1212"/>
    <cellStyle name="Incorrecto 6 2 3" xfId="1213"/>
    <cellStyle name="Incorrecto 6 3" xfId="1214"/>
    <cellStyle name="Incorrecto 6 4" xfId="1215"/>
    <cellStyle name="Incorrecto 7" xfId="1216"/>
    <cellStyle name="Incorrecto 7 2" xfId="1217"/>
    <cellStyle name="Incorrecto 7 2 2" xfId="1218"/>
    <cellStyle name="Incorrecto 7 2 3" xfId="1219"/>
    <cellStyle name="Incorrecto 7 3" xfId="1220"/>
    <cellStyle name="Incorrecto 7 4" xfId="1221"/>
    <cellStyle name="Incorrecto 8" xfId="1222"/>
    <cellStyle name="Incorrecto 8 2" xfId="1223"/>
    <cellStyle name="Incorrecto 8 2 2" xfId="1224"/>
    <cellStyle name="Incorrecto 8 2 3" xfId="1225"/>
    <cellStyle name="Incorrecto 8 3" xfId="1226"/>
    <cellStyle name="Incorrecto 8 4" xfId="1227"/>
    <cellStyle name="Incorrecto 9" xfId="1228"/>
    <cellStyle name="Millares 2" xfId="1229"/>
    <cellStyle name="Millares 3" xfId="1230"/>
    <cellStyle name="Neutral 2" xfId="1231"/>
    <cellStyle name="Neutral 2 2" xfId="1232"/>
    <cellStyle name="Neutral 3" xfId="1233"/>
    <cellStyle name="Neutral 3 2" xfId="1234"/>
    <cellStyle name="Neutral 4" xfId="1235"/>
    <cellStyle name="Neutral 4 2" xfId="1236"/>
    <cellStyle name="Neutral 5" xfId="1237"/>
    <cellStyle name="Neutral 5 2" xfId="1238"/>
    <cellStyle name="Neutral 6" xfId="1239"/>
    <cellStyle name="Neutral 6 2" xfId="1240"/>
    <cellStyle name="Neutral 7" xfId="1241"/>
    <cellStyle name="Neutral 7 2" xfId="1242"/>
    <cellStyle name="Neutral 8" xfId="1243"/>
    <cellStyle name="Neutral 8 2" xfId="1244"/>
    <cellStyle name="Normal" xfId="0" builtinId="0"/>
    <cellStyle name="Normal 10" xfId="1245"/>
    <cellStyle name="Normal 10 2" xfId="1246"/>
    <cellStyle name="Normal 10 2 2 2" xfId="1247"/>
    <cellStyle name="Normal 11" xfId="1248"/>
    <cellStyle name="Normal 11 2" xfId="1249"/>
    <cellStyle name="Normal 11 3" xfId="1250"/>
    <cellStyle name="Normal 12" xfId="1251"/>
    <cellStyle name="Normal 12 2" xfId="1252"/>
    <cellStyle name="Normal 13" xfId="1253"/>
    <cellStyle name="Normal 13 2" xfId="1254"/>
    <cellStyle name="Normal 13 3" xfId="1255"/>
    <cellStyle name="Normal 14" xfId="1256"/>
    <cellStyle name="Normal 14 2" xfId="1257"/>
    <cellStyle name="Normal 15" xfId="1258"/>
    <cellStyle name="Normal 15 2" xfId="1259"/>
    <cellStyle name="Normal 16" xfId="1260"/>
    <cellStyle name="Normal 2" xfId="1261"/>
    <cellStyle name="Normal 2 10" xfId="1262"/>
    <cellStyle name="Normal 2 10 2" xfId="1263"/>
    <cellStyle name="Normal 2 2" xfId="1264"/>
    <cellStyle name="Normal 2 2 11" xfId="1265"/>
    <cellStyle name="Normal 2 2 2" xfId="1266"/>
    <cellStyle name="Normal 2 2 3" xfId="1267"/>
    <cellStyle name="Normal 2 2 4" xfId="1268"/>
    <cellStyle name="Normal 2 2 5" xfId="1269"/>
    <cellStyle name="Normal 2 2 6" xfId="1270"/>
    <cellStyle name="Normal 2 2 7" xfId="1271"/>
    <cellStyle name="Normal 2 2 8" xfId="1272"/>
    <cellStyle name="Normal 2 2 9" xfId="1273"/>
    <cellStyle name="Normal 2 3" xfId="1274"/>
    <cellStyle name="Normal 2 4" xfId="1275"/>
    <cellStyle name="Normal 2 4 2" xfId="1276"/>
    <cellStyle name="Normal 2 4 3" xfId="1277"/>
    <cellStyle name="Normal 2 5" xfId="1278"/>
    <cellStyle name="Normal 2 6" xfId="1279"/>
    <cellStyle name="Normal 2 7" xfId="1280"/>
    <cellStyle name="Normal 2 8" xfId="1281"/>
    <cellStyle name="Normal 2 9" xfId="1282"/>
    <cellStyle name="Normal 3" xfId="1283"/>
    <cellStyle name="Normal 3 2" xfId="1284"/>
    <cellStyle name="Normal 3 2 2" xfId="1285"/>
    <cellStyle name="Normal 3 2 2 2" xfId="1286"/>
    <cellStyle name="Normal 3 2 3" xfId="1287"/>
    <cellStyle name="Normal 3 2 4" xfId="1288"/>
    <cellStyle name="Normal 3 3" xfId="1289"/>
    <cellStyle name="Normal 3 3 2" xfId="1290"/>
    <cellStyle name="Normal 3 4" xfId="1291"/>
    <cellStyle name="Normal 3 5" xfId="1292"/>
    <cellStyle name="Normal 33" xfId="1293"/>
    <cellStyle name="Normal 33 2" xfId="1294"/>
    <cellStyle name="Normal 33 3" xfId="1295"/>
    <cellStyle name="Normal 35" xfId="1296"/>
    <cellStyle name="Normal 35 2" xfId="1297"/>
    <cellStyle name="Normal 35 3" xfId="1298"/>
    <cellStyle name="Normal 4" xfId="1299"/>
    <cellStyle name="Normal 4 2" xfId="1300"/>
    <cellStyle name="Normal 4 2 2" xfId="1301"/>
    <cellStyle name="Normal 4 3" xfId="1302"/>
    <cellStyle name="Normal 4 4" xfId="1303"/>
    <cellStyle name="Normal 5" xfId="1304"/>
    <cellStyle name="Normal 6" xfId="1305"/>
    <cellStyle name="Normal 6 2" xfId="1306"/>
    <cellStyle name="Normal 7" xfId="1307"/>
    <cellStyle name="Normal 7 2" xfId="1308"/>
    <cellStyle name="Normal 7 2 2" xfId="1309"/>
    <cellStyle name="Normal 7 3" xfId="1310"/>
    <cellStyle name="Normal 7 3 2" xfId="1311"/>
    <cellStyle name="Normal 8" xfId="1312"/>
    <cellStyle name="Normal 8 2" xfId="1313"/>
    <cellStyle name="Normal 8 2 2" xfId="1314"/>
    <cellStyle name="Normal 8 3" xfId="1315"/>
    <cellStyle name="Normal 9" xfId="1316"/>
    <cellStyle name="Normal_B" xfId="1672"/>
    <cellStyle name="Normal_B    Cuadro resumen anual" xfId="1671"/>
    <cellStyle name="Notas 10" xfId="1317"/>
    <cellStyle name="Notas 10 2" xfId="1318"/>
    <cellStyle name="Notas 10 3" xfId="1319"/>
    <cellStyle name="Notas 10 4" xfId="1320"/>
    <cellStyle name="Notas 11" xfId="1321"/>
    <cellStyle name="Notas 11 2" xfId="1322"/>
    <cellStyle name="Notas 12" xfId="1323"/>
    <cellStyle name="Notas 2" xfId="1324"/>
    <cellStyle name="Notas 2 2" xfId="1325"/>
    <cellStyle name="Notas 2 2 2" xfId="1326"/>
    <cellStyle name="Notas 2 3" xfId="1327"/>
    <cellStyle name="Notas 3" xfId="1328"/>
    <cellStyle name="Notas 3 2" xfId="1329"/>
    <cellStyle name="Notas 3 2 2" xfId="1330"/>
    <cellStyle name="Notas 3 3" xfId="1331"/>
    <cellStyle name="Notas 4" xfId="1332"/>
    <cellStyle name="Notas 4 2" xfId="1333"/>
    <cellStyle name="Notas 4 2 2" xfId="1334"/>
    <cellStyle name="Notas 4 3" xfId="1335"/>
    <cellStyle name="Notas 5" xfId="1336"/>
    <cellStyle name="Notas 5 2" xfId="1337"/>
    <cellStyle name="Notas 5 2 2" xfId="1338"/>
    <cellStyle name="Notas 5 3" xfId="1339"/>
    <cellStyle name="Notas 6" xfId="1340"/>
    <cellStyle name="Notas 6 2" xfId="1341"/>
    <cellStyle name="Notas 6 2 2" xfId="1342"/>
    <cellStyle name="Notas 6 3" xfId="1343"/>
    <cellStyle name="Notas 7" xfId="1344"/>
    <cellStyle name="Notas 7 2" xfId="1345"/>
    <cellStyle name="Notas 7 2 2" xfId="1346"/>
    <cellStyle name="Notas 7 3" xfId="1347"/>
    <cellStyle name="Notas 8" xfId="1348"/>
    <cellStyle name="Notas 8 2" xfId="1349"/>
    <cellStyle name="Notas 8 2 2" xfId="1350"/>
    <cellStyle name="Notas 8 3" xfId="1351"/>
    <cellStyle name="Notas 9" xfId="1352"/>
    <cellStyle name="Notas 9 2" xfId="1353"/>
    <cellStyle name="Porcentaje" xfId="1670" builtinId="5"/>
    <cellStyle name="Porcentaje 2" xfId="1354"/>
    <cellStyle name="Salida 10" xfId="1355"/>
    <cellStyle name="Salida 2" xfId="1356"/>
    <cellStyle name="Salida 2 2" xfId="1357"/>
    <cellStyle name="Salida 2 2 2" xfId="1358"/>
    <cellStyle name="Salida 2 2 3" xfId="1359"/>
    <cellStyle name="Salida 2 3" xfId="1360"/>
    <cellStyle name="Salida 2 4" xfId="1361"/>
    <cellStyle name="Salida 3" xfId="1362"/>
    <cellStyle name="Salida 3 2" xfId="1363"/>
    <cellStyle name="Salida 3 2 2" xfId="1364"/>
    <cellStyle name="Salida 3 2 3" xfId="1365"/>
    <cellStyle name="Salida 3 3" xfId="1366"/>
    <cellStyle name="Salida 3 4" xfId="1367"/>
    <cellStyle name="Salida 4" xfId="1368"/>
    <cellStyle name="Salida 4 2" xfId="1369"/>
    <cellStyle name="Salida 4 2 2" xfId="1370"/>
    <cellStyle name="Salida 4 2 3" xfId="1371"/>
    <cellStyle name="Salida 4 3" xfId="1372"/>
    <cellStyle name="Salida 4 4" xfId="1373"/>
    <cellStyle name="Salida 5" xfId="1374"/>
    <cellStyle name="Salida 5 2" xfId="1375"/>
    <cellStyle name="Salida 5 2 2" xfId="1376"/>
    <cellStyle name="Salida 5 2 3" xfId="1377"/>
    <cellStyle name="Salida 5 3" xfId="1378"/>
    <cellStyle name="Salida 5 4" xfId="1379"/>
    <cellStyle name="Salida 6" xfId="1380"/>
    <cellStyle name="Salida 6 2" xfId="1381"/>
    <cellStyle name="Salida 6 2 2" xfId="1382"/>
    <cellStyle name="Salida 6 2 3" xfId="1383"/>
    <cellStyle name="Salida 6 3" xfId="1384"/>
    <cellStyle name="Salida 6 4" xfId="1385"/>
    <cellStyle name="Salida 7" xfId="1386"/>
    <cellStyle name="Salida 7 2" xfId="1387"/>
    <cellStyle name="Salida 7 2 2" xfId="1388"/>
    <cellStyle name="Salida 7 2 3" xfId="1389"/>
    <cellStyle name="Salida 7 3" xfId="1390"/>
    <cellStyle name="Salida 7 4" xfId="1391"/>
    <cellStyle name="Salida 8" xfId="1392"/>
    <cellStyle name="Salida 8 2" xfId="1393"/>
    <cellStyle name="Salida 8 2 2" xfId="1394"/>
    <cellStyle name="Salida 8 2 3" xfId="1395"/>
    <cellStyle name="Salida 8 3" xfId="1396"/>
    <cellStyle name="Salida 8 4" xfId="1397"/>
    <cellStyle name="Salida 9" xfId="1398"/>
    <cellStyle name="Texto de advertencia 2" xfId="1399"/>
    <cellStyle name="Texto de advertencia 2 2" xfId="1400"/>
    <cellStyle name="Texto de advertencia 3" xfId="1401"/>
    <cellStyle name="Texto de advertencia 3 2" xfId="1402"/>
    <cellStyle name="Texto de advertencia 4" xfId="1403"/>
    <cellStyle name="Texto de advertencia 4 2" xfId="1404"/>
    <cellStyle name="Texto de advertencia 5" xfId="1405"/>
    <cellStyle name="Texto de advertencia 5 2" xfId="1406"/>
    <cellStyle name="Texto de advertencia 6" xfId="1407"/>
    <cellStyle name="Texto de advertencia 6 2" xfId="1408"/>
    <cellStyle name="Texto de advertencia 7" xfId="1409"/>
    <cellStyle name="Texto de advertencia 7 2" xfId="1410"/>
    <cellStyle name="Texto de advertencia 8" xfId="1411"/>
    <cellStyle name="Texto de advertencia 8 2" xfId="1412"/>
    <cellStyle name="Texto explicativo 2" xfId="1413"/>
    <cellStyle name="Texto explicativo 2 2" xfId="1414"/>
    <cellStyle name="Texto explicativo 3" xfId="1415"/>
    <cellStyle name="Texto explicativo 3 2" xfId="1416"/>
    <cellStyle name="Texto explicativo 4" xfId="1417"/>
    <cellStyle name="Texto explicativo 4 2" xfId="1418"/>
    <cellStyle name="Texto explicativo 5" xfId="1419"/>
    <cellStyle name="Texto explicativo 5 2" xfId="1420"/>
    <cellStyle name="Texto explicativo 6" xfId="1421"/>
    <cellStyle name="Texto explicativo 6 2" xfId="1422"/>
    <cellStyle name="Texto explicativo 7" xfId="1423"/>
    <cellStyle name="Texto explicativo 7 2" xfId="1424"/>
    <cellStyle name="Texto explicativo 8" xfId="1425"/>
    <cellStyle name="Texto explicativo 8 2" xfId="1426"/>
    <cellStyle name="Título 1 10" xfId="1427"/>
    <cellStyle name="Título 1 10 2" xfId="1428"/>
    <cellStyle name="Título 1 11" xfId="1429"/>
    <cellStyle name="Título 1 2" xfId="1430"/>
    <cellStyle name="Título 1 2 2" xfId="1431"/>
    <cellStyle name="Título 1 2 2 2" xfId="1432"/>
    <cellStyle name="Título 1 2 2 2 2" xfId="1433"/>
    <cellStyle name="Título 1 2 2 3" xfId="1434"/>
    <cellStyle name="Título 1 2 2 4" xfId="1435"/>
    <cellStyle name="Título 1 2 3" xfId="1436"/>
    <cellStyle name="Título 1 2 3 2" xfId="1437"/>
    <cellStyle name="Título 1 2 4" xfId="1438"/>
    <cellStyle name="Título 1 2 5" xfId="1439"/>
    <cellStyle name="Título 1 3" xfId="1440"/>
    <cellStyle name="Título 1 3 2" xfId="1441"/>
    <cellStyle name="Título 1 3 2 2" xfId="1442"/>
    <cellStyle name="Título 1 3 2 2 2" xfId="1443"/>
    <cellStyle name="Título 1 3 2 3" xfId="1444"/>
    <cellStyle name="Título 1 3 2 4" xfId="1445"/>
    <cellStyle name="Título 1 3 3" xfId="1446"/>
    <cellStyle name="Título 1 3 3 2" xfId="1447"/>
    <cellStyle name="Título 1 3 4" xfId="1448"/>
    <cellStyle name="Título 1 3 5" xfId="1449"/>
    <cellStyle name="Título 1 4" xfId="1450"/>
    <cellStyle name="Título 1 4 2" xfId="1451"/>
    <cellStyle name="Título 1 4 2 2" xfId="1452"/>
    <cellStyle name="Título 1 4 2 2 2" xfId="1453"/>
    <cellStyle name="Título 1 4 2 3" xfId="1454"/>
    <cellStyle name="Título 1 4 2 4" xfId="1455"/>
    <cellStyle name="Título 1 4 3" xfId="1456"/>
    <cellStyle name="Título 1 4 3 2" xfId="1457"/>
    <cellStyle name="Título 1 4 4" xfId="1458"/>
    <cellStyle name="Título 1 4 5" xfId="1459"/>
    <cellStyle name="Título 1 5" xfId="1460"/>
    <cellStyle name="Título 1 5 2" xfId="1461"/>
    <cellStyle name="Título 1 5 2 2" xfId="1462"/>
    <cellStyle name="Título 1 5 2 2 2" xfId="1463"/>
    <cellStyle name="Título 1 5 2 3" xfId="1464"/>
    <cellStyle name="Título 1 5 2 4" xfId="1465"/>
    <cellStyle name="Título 1 5 3" xfId="1466"/>
    <cellStyle name="Título 1 5 3 2" xfId="1467"/>
    <cellStyle name="Título 1 5 4" xfId="1468"/>
    <cellStyle name="Título 1 5 5" xfId="1469"/>
    <cellStyle name="Título 1 6" xfId="1470"/>
    <cellStyle name="Título 1 6 2" xfId="1471"/>
    <cellStyle name="Título 1 6 2 2" xfId="1472"/>
    <cellStyle name="Título 1 6 2 2 2" xfId="1473"/>
    <cellStyle name="Título 1 6 2 3" xfId="1474"/>
    <cellStyle name="Título 1 6 2 4" xfId="1475"/>
    <cellStyle name="Título 1 6 3" xfId="1476"/>
    <cellStyle name="Título 1 6 3 2" xfId="1477"/>
    <cellStyle name="Título 1 6 4" xfId="1478"/>
    <cellStyle name="Título 1 6 5" xfId="1479"/>
    <cellStyle name="Título 1 7" xfId="1480"/>
    <cellStyle name="Título 1 7 2" xfId="1481"/>
    <cellStyle name="Título 1 7 2 2" xfId="1482"/>
    <cellStyle name="Título 1 7 2 2 2" xfId="1483"/>
    <cellStyle name="Título 1 7 2 3" xfId="1484"/>
    <cellStyle name="Título 1 7 2 4" xfId="1485"/>
    <cellStyle name="Título 1 7 3" xfId="1486"/>
    <cellStyle name="Título 1 7 3 2" xfId="1487"/>
    <cellStyle name="Título 1 7 4" xfId="1488"/>
    <cellStyle name="Título 1 7 5" xfId="1489"/>
    <cellStyle name="Título 1 8" xfId="1490"/>
    <cellStyle name="Título 1 8 2" xfId="1491"/>
    <cellStyle name="Título 1 8 2 2" xfId="1492"/>
    <cellStyle name="Título 1 8 2 2 2" xfId="1493"/>
    <cellStyle name="Título 1 8 2 3" xfId="1494"/>
    <cellStyle name="Título 1 8 2 4" xfId="1495"/>
    <cellStyle name="Título 1 8 3" xfId="1496"/>
    <cellStyle name="Título 1 8 3 2" xfId="1497"/>
    <cellStyle name="Título 1 8 4" xfId="1498"/>
    <cellStyle name="Título 1 8 5" xfId="1499"/>
    <cellStyle name="Título 1 9" xfId="1500"/>
    <cellStyle name="Título 1 9 2" xfId="1501"/>
    <cellStyle name="Título 2 10" xfId="1502"/>
    <cellStyle name="Título 2 2" xfId="1503"/>
    <cellStyle name="Título 2 2 2" xfId="1504"/>
    <cellStyle name="Título 2 2 2 2" xfId="1505"/>
    <cellStyle name="Título 2 2 2 3" xfId="1506"/>
    <cellStyle name="Título 2 2 3" xfId="1507"/>
    <cellStyle name="Título 2 2 4" xfId="1508"/>
    <cellStyle name="Título 2 3" xfId="1509"/>
    <cellStyle name="Título 2 3 2" xfId="1510"/>
    <cellStyle name="Título 2 3 2 2" xfId="1511"/>
    <cellStyle name="Título 2 3 2 3" xfId="1512"/>
    <cellStyle name="Título 2 3 3" xfId="1513"/>
    <cellStyle name="Título 2 3 4" xfId="1514"/>
    <cellStyle name="Título 2 4" xfId="1515"/>
    <cellStyle name="Título 2 4 2" xfId="1516"/>
    <cellStyle name="Título 2 4 2 2" xfId="1517"/>
    <cellStyle name="Título 2 4 2 3" xfId="1518"/>
    <cellStyle name="Título 2 4 3" xfId="1519"/>
    <cellStyle name="Título 2 4 4" xfId="1520"/>
    <cellStyle name="Título 2 5" xfId="1521"/>
    <cellStyle name="Título 2 5 2" xfId="1522"/>
    <cellStyle name="Título 2 5 2 2" xfId="1523"/>
    <cellStyle name="Título 2 5 2 3" xfId="1524"/>
    <cellStyle name="Título 2 5 3" xfId="1525"/>
    <cellStyle name="Título 2 5 4" xfId="1526"/>
    <cellStyle name="Título 2 6" xfId="1527"/>
    <cellStyle name="Título 2 6 2" xfId="1528"/>
    <cellStyle name="Título 2 6 2 2" xfId="1529"/>
    <cellStyle name="Título 2 6 2 3" xfId="1530"/>
    <cellStyle name="Título 2 6 3" xfId="1531"/>
    <cellStyle name="Título 2 6 4" xfId="1532"/>
    <cellStyle name="Título 2 7" xfId="1533"/>
    <cellStyle name="Título 2 7 2" xfId="1534"/>
    <cellStyle name="Título 2 7 2 2" xfId="1535"/>
    <cellStyle name="Título 2 7 2 3" xfId="1536"/>
    <cellStyle name="Título 2 7 3" xfId="1537"/>
    <cellStyle name="Título 2 7 4" xfId="1538"/>
    <cellStyle name="Título 2 8" xfId="1539"/>
    <cellStyle name="Título 2 8 2" xfId="1540"/>
    <cellStyle name="Título 2 8 2 2" xfId="1541"/>
    <cellStyle name="Título 2 8 2 3" xfId="1542"/>
    <cellStyle name="Título 2 8 3" xfId="1543"/>
    <cellStyle name="Título 2 8 4" xfId="1544"/>
    <cellStyle name="Título 2 9" xfId="1545"/>
    <cellStyle name="Título 3 10" xfId="1546"/>
    <cellStyle name="Título 3 10 2" xfId="1547"/>
    <cellStyle name="Título 3 11" xfId="1548"/>
    <cellStyle name="Título 3 2" xfId="1549"/>
    <cellStyle name="Título 3 2 2" xfId="1550"/>
    <cellStyle name="Título 3 2 2 2" xfId="1551"/>
    <cellStyle name="Título 3 2 2 2 2" xfId="1552"/>
    <cellStyle name="Título 3 2 2 3" xfId="1553"/>
    <cellStyle name="Título 3 2 2 4" xfId="1554"/>
    <cellStyle name="Título 3 2 3" xfId="1555"/>
    <cellStyle name="Título 3 2 3 2" xfId="1556"/>
    <cellStyle name="Título 3 2 4" xfId="1557"/>
    <cellStyle name="Título 3 2 5" xfId="1558"/>
    <cellStyle name="Título 3 3" xfId="1559"/>
    <cellStyle name="Título 3 3 2" xfId="1560"/>
    <cellStyle name="Título 3 3 2 2" xfId="1561"/>
    <cellStyle name="Título 3 3 2 2 2" xfId="1562"/>
    <cellStyle name="Título 3 3 2 3" xfId="1563"/>
    <cellStyle name="Título 3 3 2 4" xfId="1564"/>
    <cellStyle name="Título 3 3 3" xfId="1565"/>
    <cellStyle name="Título 3 3 3 2" xfId="1566"/>
    <cellStyle name="Título 3 3 4" xfId="1567"/>
    <cellStyle name="Título 3 3 5" xfId="1568"/>
    <cellStyle name="Título 3 4" xfId="1569"/>
    <cellStyle name="Título 3 4 2" xfId="1570"/>
    <cellStyle name="Título 3 4 2 2" xfId="1571"/>
    <cellStyle name="Título 3 4 2 2 2" xfId="1572"/>
    <cellStyle name="Título 3 4 2 3" xfId="1573"/>
    <cellStyle name="Título 3 4 2 4" xfId="1574"/>
    <cellStyle name="Título 3 4 3" xfId="1575"/>
    <cellStyle name="Título 3 4 3 2" xfId="1576"/>
    <cellStyle name="Título 3 4 4" xfId="1577"/>
    <cellStyle name="Título 3 4 5" xfId="1578"/>
    <cellStyle name="Título 3 5" xfId="1579"/>
    <cellStyle name="Título 3 5 2" xfId="1580"/>
    <cellStyle name="Título 3 5 2 2" xfId="1581"/>
    <cellStyle name="Título 3 5 2 2 2" xfId="1582"/>
    <cellStyle name="Título 3 5 2 3" xfId="1583"/>
    <cellStyle name="Título 3 5 2 4" xfId="1584"/>
    <cellStyle name="Título 3 5 3" xfId="1585"/>
    <cellStyle name="Título 3 5 3 2" xfId="1586"/>
    <cellStyle name="Título 3 5 4" xfId="1587"/>
    <cellStyle name="Título 3 5 5" xfId="1588"/>
    <cellStyle name="Título 3 6" xfId="1589"/>
    <cellStyle name="Título 3 6 2" xfId="1590"/>
    <cellStyle name="Título 3 6 2 2" xfId="1591"/>
    <cellStyle name="Título 3 6 2 2 2" xfId="1592"/>
    <cellStyle name="Título 3 6 2 3" xfId="1593"/>
    <cellStyle name="Título 3 6 2 4" xfId="1594"/>
    <cellStyle name="Título 3 6 3" xfId="1595"/>
    <cellStyle name="Título 3 6 3 2" xfId="1596"/>
    <cellStyle name="Título 3 6 4" xfId="1597"/>
    <cellStyle name="Título 3 6 5" xfId="1598"/>
    <cellStyle name="Título 3 7" xfId="1599"/>
    <cellStyle name="Título 3 7 2" xfId="1600"/>
    <cellStyle name="Título 3 7 2 2" xfId="1601"/>
    <cellStyle name="Título 3 7 2 2 2" xfId="1602"/>
    <cellStyle name="Título 3 7 2 3" xfId="1603"/>
    <cellStyle name="Título 3 7 2 4" xfId="1604"/>
    <cellStyle name="Título 3 7 3" xfId="1605"/>
    <cellStyle name="Título 3 7 3 2" xfId="1606"/>
    <cellStyle name="Título 3 7 4" xfId="1607"/>
    <cellStyle name="Título 3 7 5" xfId="1608"/>
    <cellStyle name="Título 3 8" xfId="1609"/>
    <cellStyle name="Título 3 8 2" xfId="1610"/>
    <cellStyle name="Título 3 8 2 2" xfId="1611"/>
    <cellStyle name="Título 3 8 2 2 2" xfId="1612"/>
    <cellStyle name="Título 3 8 2 3" xfId="1613"/>
    <cellStyle name="Título 3 8 2 4" xfId="1614"/>
    <cellStyle name="Título 3 8 3" xfId="1615"/>
    <cellStyle name="Título 3 8 3 2" xfId="1616"/>
    <cellStyle name="Título 3 8 4" xfId="1617"/>
    <cellStyle name="Título 3 8 5" xfId="1618"/>
    <cellStyle name="Título 3 9" xfId="1619"/>
    <cellStyle name="Título 3 9 2" xfId="1620"/>
    <cellStyle name="Título 4" xfId="1621"/>
    <cellStyle name="Título 4 2" xfId="1622"/>
    <cellStyle name="Título 5" xfId="1623"/>
    <cellStyle name="Título 5 2" xfId="1624"/>
    <cellStyle name="Título 6" xfId="1625"/>
    <cellStyle name="Total 10" xfId="1626"/>
    <cellStyle name="Total 2" xfId="1627"/>
    <cellStyle name="Total 2 2" xfId="1628"/>
    <cellStyle name="Total 2 2 2" xfId="1629"/>
    <cellStyle name="Total 2 2 3" xfId="1630"/>
    <cellStyle name="Total 2 3" xfId="1631"/>
    <cellStyle name="Total 2 4" xfId="1632"/>
    <cellStyle name="Total 3" xfId="1633"/>
    <cellStyle name="Total 3 2" xfId="1634"/>
    <cellStyle name="Total 3 2 2" xfId="1635"/>
    <cellStyle name="Total 3 2 3" xfId="1636"/>
    <cellStyle name="Total 3 3" xfId="1637"/>
    <cellStyle name="Total 3 4" xfId="1638"/>
    <cellStyle name="Total 4" xfId="1639"/>
    <cellStyle name="Total 4 2" xfId="1640"/>
    <cellStyle name="Total 4 2 2" xfId="1641"/>
    <cellStyle name="Total 4 2 3" xfId="1642"/>
    <cellStyle name="Total 4 3" xfId="1643"/>
    <cellStyle name="Total 4 4" xfId="1644"/>
    <cellStyle name="Total 5" xfId="1645"/>
    <cellStyle name="Total 5 2" xfId="1646"/>
    <cellStyle name="Total 5 2 2" xfId="1647"/>
    <cellStyle name="Total 5 2 3" xfId="1648"/>
    <cellStyle name="Total 5 3" xfId="1649"/>
    <cellStyle name="Total 5 4" xfId="1650"/>
    <cellStyle name="Total 6" xfId="1651"/>
    <cellStyle name="Total 6 2" xfId="1652"/>
    <cellStyle name="Total 6 2 2" xfId="1653"/>
    <cellStyle name="Total 6 2 3" xfId="1654"/>
    <cellStyle name="Total 6 3" xfId="1655"/>
    <cellStyle name="Total 6 4" xfId="1656"/>
    <cellStyle name="Total 7" xfId="1657"/>
    <cellStyle name="Total 7 2" xfId="1658"/>
    <cellStyle name="Total 7 2 2" xfId="1659"/>
    <cellStyle name="Total 7 2 3" xfId="1660"/>
    <cellStyle name="Total 7 3" xfId="1661"/>
    <cellStyle name="Total 7 4" xfId="1662"/>
    <cellStyle name="Total 8" xfId="1663"/>
    <cellStyle name="Total 8 2" xfId="1664"/>
    <cellStyle name="Total 8 2 2" xfId="1665"/>
    <cellStyle name="Total 8 2 3" xfId="1666"/>
    <cellStyle name="Total 8 3" xfId="1667"/>
    <cellStyle name="Total 8 4" xfId="1668"/>
    <cellStyle name="Total 9" xfId="1669"/>
  </cellStyles>
  <dxfs count="34">
    <dxf>
      <fill>
        <patternFill>
          <bgColor theme="0" tint="-0.14996795556505021"/>
        </patternFill>
      </fill>
    </dxf>
    <dxf>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ill>
        <patternFill>
          <bgColor theme="0" tint="-0.14996795556505021"/>
        </patternFill>
      </fill>
    </dxf>
    <dxf>
      <font>
        <b/>
        <i val="0"/>
        <color rgb="FFC00000"/>
      </font>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C85A"/>
      <color rgb="FF68EE82"/>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xdr:colOff>
          <xdr:row>2</xdr:row>
          <xdr:rowOff>0</xdr:rowOff>
        </xdr:from>
        <xdr:to>
          <xdr:col>5</xdr:col>
          <xdr:colOff>57150</xdr:colOff>
          <xdr:row>7</xdr:row>
          <xdr:rowOff>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s-ES" sz="1200" b="0" i="0" u="none" strike="noStrike" baseline="0">
                  <a:solidFill>
                    <a:srgbClr val="000000"/>
                  </a:solidFill>
                  <a:latin typeface="Arial"/>
                  <a:cs typeface="Arial"/>
                </a:rPr>
                <a:t>Conversión datos en valor</a:t>
              </a:r>
            </a:p>
            <a:p>
              <a:pPr algn="ctr" rtl="0">
                <a:defRPr sz="1000"/>
              </a:pPr>
              <a:r>
                <a:rPr lang="es-ES" sz="1200" b="0" i="0" u="none" strike="noStrike" baseline="0">
                  <a:solidFill>
                    <a:srgbClr val="000000"/>
                  </a:solidFill>
                  <a:latin typeface="Arial"/>
                  <a:cs typeface="Arial"/>
                </a:rPr>
                <a:t>Fichero de archivo:</a:t>
              </a:r>
            </a:p>
            <a:p>
              <a:pPr algn="ctr" rtl="0">
                <a:defRPr sz="1000"/>
              </a:pPr>
              <a:r>
                <a:rPr lang="es-ES" sz="1200" b="0" i="0" u="none" strike="noStrike" baseline="0">
                  <a:solidFill>
                    <a:srgbClr val="000000"/>
                  </a:solidFill>
                  <a:latin typeface="Arial"/>
                  <a:cs typeface="Arial"/>
                </a:rPr>
                <a:t>Tablas_PE_Valores.xls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lanco\DGPG\ING\PREVISIO\PREV_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ece.sharepoint.com/ING/PREVISIO/PREV_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lanco\DGPG\Users\alvaro.denia\AppData\Local\Microsoft\Windows\Temporary%20Internet%20Files\Content.Outlook\LR31Q7GY\CUADROS\EscenarioMacro_2013%204%2019%20v%2018%2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ece.sharepoint.com/Users/alvaro.denia/AppData/Local/Microsoft/Windows/Temporary%20Internet%20Files/Content.Outlook/LR31Q7GY/CUADROS/EscenarioMacro_2013%204%2019%20v%2018%20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1ª (2)"/>
      <sheetName val="caratula Prev"/>
      <sheetName val="Resumen total 1º "/>
      <sheetName val="Resumen total 2º"/>
      <sheetName val="Resumen(1)"/>
      <sheetName val="Resumen(2)"/>
      <sheetName val="Esc. desac"/>
      <sheetName val="Cap- 1 "/>
      <sheetName val="R.  Trabajo"/>
      <sheetName val="K.M. 1"/>
      <sheetName val="K.M.2"/>
      <sheetName val="Cap.- 2"/>
      <sheetName val="Especiales"/>
      <sheetName val="Cap. - 3"/>
      <sheetName val="Cap.- 4"/>
      <sheetName val="Cap. del 5 al 7"/>
      <sheetName val="Tasas"/>
      <sheetName val="Ing no gest. por AEAT 1ª"/>
      <sheetName val="Ing. no gest. por AEAT 2ª"/>
      <sheetName val="Ac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1ª (2)"/>
      <sheetName val="caratula Prev"/>
      <sheetName val="Resumen total 1º "/>
      <sheetName val="Resumen total 2º"/>
      <sheetName val="Resumen(1)"/>
      <sheetName val="Resumen(2)"/>
      <sheetName val="Esc. desac"/>
      <sheetName val="Cap- 1 "/>
      <sheetName val="R.  Trabajo"/>
      <sheetName val="K.M. 1"/>
      <sheetName val="K.M.2"/>
      <sheetName val="Cap.- 2"/>
      <sheetName val="Especiales"/>
      <sheetName val="Cap. - 3"/>
      <sheetName val="Cap.- 4"/>
      <sheetName val="Cap. del 5 al 7"/>
      <sheetName val="Tasas"/>
      <sheetName val="Ing no gest. por AEAT 1ª"/>
      <sheetName val="Ing. no gest. por AEAT 2ª"/>
      <sheetName val="Ac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Hipótesis"/>
      <sheetName val="Resumen Trim"/>
      <sheetName val="cua0"/>
      <sheetName val="Gráfico1"/>
      <sheetName val="trim"/>
      <sheetName val="trim_sistema"/>
      <sheetName val="cua1"/>
      <sheetName val="cua2"/>
      <sheetName val="cua3"/>
      <sheetName val="cua4"/>
      <sheetName val="cua5"/>
      <sheetName val="cua6"/>
      <sheetName val="cua7"/>
      <sheetName val="cua8"/>
      <sheetName val="cua8a"/>
      <sheetName val="cua8b"/>
      <sheetName val="cua9"/>
      <sheetName val="Cua9a"/>
      <sheetName val="Cua9b"/>
      <sheetName val="cua10"/>
      <sheetName val="cua10b"/>
      <sheetName val="IGAE_anu"/>
      <sheetName val="IGAE_trim"/>
      <sheetName val="cua10a"/>
      <sheetName val="cua10c"/>
      <sheetName val="cua11"/>
      <sheetName val="cua11a"/>
      <sheetName val="HP"/>
      <sheetName val="rimp"/>
      <sheetName val="cuadros PE 2"/>
      <sheetName val="cuadros PE 3"/>
      <sheetName val="alq"/>
      <sheetName val="Hoja2"/>
      <sheetName val="PIB pot_NAWRU NUEVA"/>
      <sheetName val="PIBpot_NAWRU CE (old)"/>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Hipótesis"/>
      <sheetName val="Resumen Trim"/>
      <sheetName val="cua0"/>
      <sheetName val="Gráfico1"/>
      <sheetName val="trim"/>
      <sheetName val="trim_sistema"/>
      <sheetName val="cua1"/>
      <sheetName val="cua2"/>
      <sheetName val="cua3"/>
      <sheetName val="cua4"/>
      <sheetName val="cua5"/>
      <sheetName val="cua6"/>
      <sheetName val="cua7"/>
      <sheetName val="cua8"/>
      <sheetName val="cua8a"/>
      <sheetName val="cua8b"/>
      <sheetName val="cua9"/>
      <sheetName val="Cua9a"/>
      <sheetName val="Cua9b"/>
      <sheetName val="cua10"/>
      <sheetName val="cua10b"/>
      <sheetName val="IGAE_anu"/>
      <sheetName val="IGAE_trim"/>
      <sheetName val="cua10a"/>
      <sheetName val="cua10c"/>
      <sheetName val="cua11"/>
      <sheetName val="cua11a"/>
      <sheetName val="HP"/>
      <sheetName val="rimp"/>
      <sheetName val="cuadros PE 2"/>
      <sheetName val="cuadros PE 3"/>
      <sheetName val="alq"/>
      <sheetName val="Hoja2"/>
      <sheetName val="PIB pot_NAWRU NUEVA"/>
      <sheetName val="PIBpot_NAWRU CE (old)"/>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FF0000"/>
    <pageSetUpPr fitToPage="1"/>
  </sheetPr>
  <dimension ref="B1:K14"/>
  <sheetViews>
    <sheetView showGridLines="0" tabSelected="1" zoomScaleNormal="100" workbookViewId="0"/>
  </sheetViews>
  <sheetFormatPr baseColWidth="10" defaultColWidth="11.42578125" defaultRowHeight="14.25" x14ac:dyDescent="0.25"/>
  <cols>
    <col min="1" max="1" width="11.42578125" style="6"/>
    <col min="2" max="2" width="70.7109375" style="4" customWidth="1"/>
    <col min="3" max="7" width="12.85546875" style="4" customWidth="1"/>
    <col min="8" max="16384" width="11.42578125" style="6"/>
  </cols>
  <sheetData>
    <row r="1" spans="2:11" x14ac:dyDescent="0.25">
      <c r="C1" s="5"/>
      <c r="D1" s="5"/>
      <c r="E1" s="5"/>
      <c r="F1" s="5"/>
    </row>
    <row r="2" spans="2:11" ht="24.95" customHeight="1" x14ac:dyDescent="0.25">
      <c r="B2" s="799" t="s">
        <v>311</v>
      </c>
      <c r="C2" s="799"/>
      <c r="D2" s="799"/>
      <c r="E2" s="799"/>
      <c r="F2" s="799"/>
      <c r="G2" s="799"/>
    </row>
    <row r="3" spans="2:11" ht="24.95" customHeight="1" x14ac:dyDescent="0.25">
      <c r="B3" s="800" t="s">
        <v>56</v>
      </c>
      <c r="C3" s="800"/>
      <c r="D3" s="800"/>
      <c r="E3" s="800"/>
      <c r="F3" s="800"/>
      <c r="G3" s="800"/>
    </row>
    <row r="4" spans="2:11" ht="20.100000000000001" customHeight="1" x14ac:dyDescent="0.25">
      <c r="B4" s="7"/>
      <c r="C4" s="8" t="s">
        <v>218</v>
      </c>
      <c r="D4" s="8" t="s">
        <v>71</v>
      </c>
      <c r="E4" s="8" t="s">
        <v>219</v>
      </c>
      <c r="F4" s="8" t="s">
        <v>220</v>
      </c>
      <c r="G4" s="8" t="s">
        <v>221</v>
      </c>
    </row>
    <row r="5" spans="2:11" ht="20.100000000000001" customHeight="1" x14ac:dyDescent="0.25">
      <c r="B5" s="9" t="s">
        <v>0</v>
      </c>
      <c r="C5" s="275">
        <v>-0.4</v>
      </c>
      <c r="D5" s="275">
        <v>-0.5</v>
      </c>
      <c r="E5" s="275">
        <v>-0.5</v>
      </c>
      <c r="F5" s="275">
        <v>-0.4</v>
      </c>
      <c r="G5" s="275">
        <v>-0.4</v>
      </c>
      <c r="H5" s="10"/>
      <c r="I5" s="10"/>
    </row>
    <row r="6" spans="2:11" ht="20.100000000000001" customHeight="1" x14ac:dyDescent="0.25">
      <c r="B6" s="11" t="s">
        <v>1</v>
      </c>
      <c r="C6" s="272">
        <v>0</v>
      </c>
      <c r="D6" s="272">
        <v>0</v>
      </c>
      <c r="E6" s="272">
        <v>0.1</v>
      </c>
      <c r="F6" s="272">
        <v>0.3</v>
      </c>
      <c r="G6" s="272">
        <v>0.3</v>
      </c>
      <c r="H6" s="10"/>
      <c r="I6" s="10"/>
    </row>
    <row r="7" spans="2:11" ht="20.100000000000001" customHeight="1" x14ac:dyDescent="0.25">
      <c r="B7" s="12" t="s">
        <v>2</v>
      </c>
      <c r="C7" s="273">
        <v>1.1000000000000001</v>
      </c>
      <c r="D7" s="273">
        <v>1.2</v>
      </c>
      <c r="E7" s="273">
        <v>1.2</v>
      </c>
      <c r="F7" s="273">
        <v>1.2</v>
      </c>
      <c r="G7" s="273">
        <v>1.2</v>
      </c>
      <c r="H7" s="13"/>
      <c r="I7" s="13"/>
      <c r="J7" s="4"/>
      <c r="K7" s="4"/>
    </row>
    <row r="8" spans="2:11" ht="20.100000000000001" customHeight="1" x14ac:dyDescent="0.25">
      <c r="B8" s="12" t="s">
        <v>530</v>
      </c>
      <c r="C8" s="272">
        <v>-2.4</v>
      </c>
      <c r="D8" s="272">
        <v>6.5</v>
      </c>
      <c r="E8" s="272">
        <v>3.9</v>
      </c>
      <c r="F8" s="272">
        <v>3.7</v>
      </c>
      <c r="G8" s="272" t="s">
        <v>332</v>
      </c>
      <c r="H8" s="14"/>
      <c r="I8" s="14"/>
    </row>
    <row r="9" spans="2:11" ht="20.100000000000001" customHeight="1" x14ac:dyDescent="0.25">
      <c r="B9" s="12" t="s">
        <v>60</v>
      </c>
      <c r="C9" s="273">
        <v>-9.1</v>
      </c>
      <c r="D9" s="273">
        <v>4</v>
      </c>
      <c r="E9" s="273">
        <v>4.0999999999999996</v>
      </c>
      <c r="F9" s="273">
        <v>2.1</v>
      </c>
      <c r="G9" s="273" t="s">
        <v>332</v>
      </c>
      <c r="H9" s="15"/>
      <c r="I9" s="15"/>
    </row>
    <row r="10" spans="2:11" ht="20.100000000000001" customHeight="1" x14ac:dyDescent="0.25">
      <c r="B10" s="12" t="s">
        <v>31</v>
      </c>
      <c r="C10" s="272">
        <v>-10.1</v>
      </c>
      <c r="D10" s="272">
        <v>8</v>
      </c>
      <c r="E10" s="272">
        <v>7.4</v>
      </c>
      <c r="F10" s="272">
        <v>3.9</v>
      </c>
      <c r="G10" s="272">
        <v>3.4</v>
      </c>
      <c r="H10" s="14"/>
      <c r="I10" s="14"/>
    </row>
    <row r="11" spans="2:11" ht="20.100000000000001" customHeight="1" x14ac:dyDescent="0.25">
      <c r="B11" s="16" t="s">
        <v>4</v>
      </c>
      <c r="C11" s="274">
        <v>42.3</v>
      </c>
      <c r="D11" s="274">
        <v>60.8</v>
      </c>
      <c r="E11" s="274">
        <v>58.2</v>
      </c>
      <c r="F11" s="274">
        <v>56.7</v>
      </c>
      <c r="G11" s="274">
        <v>56</v>
      </c>
      <c r="H11" s="15"/>
      <c r="I11" s="15"/>
    </row>
    <row r="12" spans="2:11" ht="17.100000000000001" customHeight="1" x14ac:dyDescent="0.25">
      <c r="B12" s="17" t="s">
        <v>72</v>
      </c>
      <c r="C12" s="18"/>
      <c r="D12" s="18"/>
      <c r="E12" s="18"/>
      <c r="F12" s="18"/>
      <c r="G12" s="19"/>
    </row>
    <row r="13" spans="2:11" ht="17.100000000000001" customHeight="1" x14ac:dyDescent="0.25">
      <c r="B13" s="20" t="s">
        <v>528</v>
      </c>
      <c r="C13" s="21"/>
      <c r="D13" s="21"/>
      <c r="E13" s="21"/>
      <c r="F13" s="21"/>
      <c r="G13" s="22"/>
    </row>
    <row r="14" spans="2:11" ht="17.100000000000001" customHeight="1" x14ac:dyDescent="0.25">
      <c r="B14" s="23"/>
      <c r="C14" s="23"/>
      <c r="D14" s="23"/>
      <c r="E14" s="23"/>
      <c r="F14" s="23"/>
      <c r="G14" s="23"/>
    </row>
  </sheetData>
  <customSheetViews>
    <customSheetView guid="{D9923E01-8E0B-4059-8B75-CB8B1B3B57F0}" showGridLines="0" fitToPage="1">
      <pageMargins left="0.7" right="0.7" top="0.75" bottom="0.75" header="0.3" footer="0.3"/>
      <pageSetup paperSize="9" scale="44" orientation="landscape" horizontalDpi="300" verticalDpi="300" r:id="rId1"/>
    </customSheetView>
  </customSheetViews>
  <mergeCells count="2">
    <mergeCell ref="B2:G2"/>
    <mergeCell ref="B3:G3"/>
  </mergeCells>
  <pageMargins left="0.7" right="0.7" top="0.75" bottom="0.75" header="0.3" footer="0.3"/>
  <pageSetup paperSize="9" scale="44"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FFFF00"/>
  </sheetPr>
  <dimension ref="B1:K25"/>
  <sheetViews>
    <sheetView showGridLines="0" zoomScaleNormal="100" workbookViewId="0"/>
  </sheetViews>
  <sheetFormatPr baseColWidth="10" defaultColWidth="11.42578125" defaultRowHeight="14.25" x14ac:dyDescent="0.25"/>
  <cols>
    <col min="1" max="1" width="11.42578125" style="55"/>
    <col min="2" max="2" width="1.7109375" style="55" customWidth="1"/>
    <col min="3" max="4" width="2.7109375" style="55" customWidth="1"/>
    <col min="5" max="5" width="54.7109375" style="55" customWidth="1"/>
    <col min="6" max="10" width="14.7109375" style="55" customWidth="1"/>
    <col min="11" max="11" width="1.7109375" style="55" customWidth="1"/>
    <col min="12" max="16384" width="11.42578125" style="55"/>
  </cols>
  <sheetData>
    <row r="1" spans="2:11" ht="17.100000000000001" customHeight="1" x14ac:dyDescent="0.25">
      <c r="B1" s="53"/>
      <c r="C1" s="53"/>
      <c r="D1" s="53"/>
      <c r="E1" s="53"/>
      <c r="F1" s="53"/>
      <c r="G1" s="53"/>
      <c r="H1" s="53"/>
      <c r="I1" s="53"/>
      <c r="J1" s="53"/>
      <c r="K1" s="53"/>
    </row>
    <row r="2" spans="2:11" ht="24.95" customHeight="1" x14ac:dyDescent="0.25">
      <c r="B2" s="53"/>
      <c r="C2" s="822" t="s">
        <v>380</v>
      </c>
      <c r="D2" s="822"/>
      <c r="E2" s="822"/>
      <c r="F2" s="822"/>
      <c r="G2" s="822"/>
      <c r="H2" s="822"/>
      <c r="I2" s="822"/>
      <c r="J2" s="822"/>
      <c r="K2" s="53"/>
    </row>
    <row r="3" spans="2:11" ht="24.95" customHeight="1" x14ac:dyDescent="0.25">
      <c r="B3" s="53"/>
      <c r="C3" s="56"/>
      <c r="D3" s="56"/>
      <c r="E3" s="56"/>
      <c r="F3" s="56"/>
      <c r="G3" s="56"/>
      <c r="H3" s="56"/>
      <c r="I3" s="56"/>
      <c r="J3" s="56"/>
      <c r="K3" s="53"/>
    </row>
    <row r="4" spans="2:11" ht="20.100000000000001" customHeight="1" x14ac:dyDescent="0.25">
      <c r="B4" s="53"/>
      <c r="C4" s="835"/>
      <c r="D4" s="836"/>
      <c r="E4" s="836"/>
      <c r="F4" s="57" t="s">
        <v>372</v>
      </c>
      <c r="G4" s="57" t="s">
        <v>373</v>
      </c>
      <c r="H4" s="833" t="s">
        <v>7</v>
      </c>
      <c r="I4" s="57" t="s">
        <v>372</v>
      </c>
      <c r="J4" s="57" t="s">
        <v>373</v>
      </c>
      <c r="K4" s="53"/>
    </row>
    <row r="5" spans="2:11" ht="20.100000000000001" customHeight="1" x14ac:dyDescent="0.25">
      <c r="B5" s="53"/>
      <c r="C5" s="59"/>
      <c r="D5" s="60"/>
      <c r="E5" s="60"/>
      <c r="F5" s="828" t="s">
        <v>32</v>
      </c>
      <c r="G5" s="829"/>
      <c r="H5" s="834"/>
      <c r="I5" s="828" t="s">
        <v>18</v>
      </c>
      <c r="J5" s="829"/>
      <c r="K5" s="53"/>
    </row>
    <row r="6" spans="2:11" s="63" customFormat="1" ht="20.100000000000001" customHeight="1" x14ac:dyDescent="0.25">
      <c r="B6" s="77"/>
      <c r="C6" s="830" t="s">
        <v>34</v>
      </c>
      <c r="D6" s="837"/>
      <c r="E6" s="838"/>
      <c r="F6" s="61">
        <v>186015</v>
      </c>
      <c r="G6" s="61">
        <v>203586</v>
      </c>
      <c r="H6" s="389">
        <v>9.4460124183533622</v>
      </c>
      <c r="I6" s="390">
        <v>14.943700533109677</v>
      </c>
      <c r="J6" s="390">
        <v>18.14980502773474</v>
      </c>
      <c r="K6" s="77"/>
    </row>
    <row r="7" spans="2:11" ht="20.100000000000001" customHeight="1" x14ac:dyDescent="0.25">
      <c r="B7" s="53"/>
      <c r="C7" s="78"/>
      <c r="D7" s="79" t="s">
        <v>47</v>
      </c>
      <c r="E7" s="79"/>
      <c r="F7" s="66">
        <v>66671</v>
      </c>
      <c r="G7" s="66">
        <v>68349</v>
      </c>
      <c r="H7" s="393">
        <v>2.5168364056336259</v>
      </c>
      <c r="I7" s="394">
        <v>5.3560812743217232</v>
      </c>
      <c r="J7" s="394">
        <v>6.0933513298588391</v>
      </c>
      <c r="K7" s="53"/>
    </row>
    <row r="8" spans="2:11" ht="20.100000000000001" customHeight="1" x14ac:dyDescent="0.25">
      <c r="B8" s="53"/>
      <c r="C8" s="80"/>
      <c r="D8" s="71"/>
      <c r="E8" s="71" t="s">
        <v>46</v>
      </c>
      <c r="F8" s="66">
        <v>48227</v>
      </c>
      <c r="G8" s="66">
        <v>53355</v>
      </c>
      <c r="H8" s="393">
        <v>10.633047877744843</v>
      </c>
      <c r="I8" s="395">
        <v>3.8743641405815681</v>
      </c>
      <c r="J8" s="395">
        <v>4.7566278980616881</v>
      </c>
      <c r="K8" s="53"/>
    </row>
    <row r="9" spans="2:11" ht="20.100000000000001" customHeight="1" x14ac:dyDescent="0.25">
      <c r="B9" s="53"/>
      <c r="C9" s="81"/>
      <c r="D9" s="64"/>
      <c r="E9" s="64" t="s">
        <v>45</v>
      </c>
      <c r="F9" s="66">
        <v>16034</v>
      </c>
      <c r="G9" s="66">
        <v>12688</v>
      </c>
      <c r="H9" s="393">
        <v>-20.868155170263194</v>
      </c>
      <c r="I9" s="395">
        <v>1.2881073803073977</v>
      </c>
      <c r="J9" s="395">
        <v>1.1311422504096467</v>
      </c>
      <c r="K9" s="53"/>
    </row>
    <row r="10" spans="2:11" ht="20.100000000000001" customHeight="1" x14ac:dyDescent="0.25">
      <c r="B10" s="53"/>
      <c r="C10" s="81"/>
      <c r="D10" s="64"/>
      <c r="E10" s="64" t="s">
        <v>375</v>
      </c>
      <c r="F10" s="66">
        <v>2410</v>
      </c>
      <c r="G10" s="66">
        <v>2306</v>
      </c>
      <c r="H10" s="393">
        <v>-4.3153526970954355</v>
      </c>
      <c r="I10" s="395">
        <v>0.19360975343275716</v>
      </c>
      <c r="J10" s="395">
        <v>0.20558118138750359</v>
      </c>
      <c r="K10" s="53"/>
    </row>
    <row r="11" spans="2:11" ht="20.100000000000001" customHeight="1" x14ac:dyDescent="0.25">
      <c r="B11" s="53"/>
      <c r="C11" s="81"/>
      <c r="D11" s="64" t="s">
        <v>57</v>
      </c>
      <c r="E11" s="64"/>
      <c r="F11" s="66">
        <v>98030</v>
      </c>
      <c r="G11" s="66">
        <v>115370</v>
      </c>
      <c r="H11" s="393">
        <v>17.688462715495248</v>
      </c>
      <c r="I11" s="395">
        <v>7.8753378128685405</v>
      </c>
      <c r="J11" s="395">
        <v>10.285299608272458</v>
      </c>
      <c r="K11" s="53"/>
    </row>
    <row r="12" spans="2:11" s="63" customFormat="1" ht="20.100000000000001" customHeight="1" x14ac:dyDescent="0.25">
      <c r="B12" s="77"/>
      <c r="C12" s="82"/>
      <c r="D12" s="83" t="s">
        <v>43</v>
      </c>
      <c r="E12" s="83"/>
      <c r="F12" s="66">
        <v>21314</v>
      </c>
      <c r="G12" s="66">
        <v>19867</v>
      </c>
      <c r="H12" s="393">
        <v>-6.788964999530819</v>
      </c>
      <c r="I12" s="395">
        <v>1.7122814459194133</v>
      </c>
      <c r="J12" s="395">
        <v>1.7711540896034403</v>
      </c>
      <c r="K12" s="77"/>
    </row>
    <row r="13" spans="2:11" ht="20.100000000000001" customHeight="1" x14ac:dyDescent="0.25">
      <c r="B13" s="53"/>
      <c r="C13" s="830" t="s">
        <v>50</v>
      </c>
      <c r="D13" s="837"/>
      <c r="E13" s="838"/>
      <c r="F13" s="67">
        <v>193120</v>
      </c>
      <c r="G13" s="67">
        <v>205892</v>
      </c>
      <c r="H13" s="389">
        <v>6.6135045567522752</v>
      </c>
      <c r="I13" s="396">
        <v>15.514487793748573</v>
      </c>
      <c r="J13" s="396">
        <v>18.355386209122241</v>
      </c>
      <c r="K13" s="53"/>
    </row>
    <row r="14" spans="2:11" ht="20.100000000000001" customHeight="1" x14ac:dyDescent="0.25">
      <c r="B14" s="53"/>
      <c r="C14" s="87"/>
      <c r="D14" s="88" t="s">
        <v>42</v>
      </c>
      <c r="E14" s="88"/>
      <c r="F14" s="66">
        <v>81953</v>
      </c>
      <c r="G14" s="66">
        <v>87010</v>
      </c>
      <c r="H14" s="393">
        <v>6.1706099837711861</v>
      </c>
      <c r="I14" s="395">
        <v>6.5837759846783177</v>
      </c>
      <c r="J14" s="395">
        <v>7.7569898493177298</v>
      </c>
      <c r="K14" s="53"/>
    </row>
    <row r="15" spans="2:11" ht="20.100000000000001" customHeight="1" x14ac:dyDescent="0.25">
      <c r="B15" s="53"/>
      <c r="C15" s="81"/>
      <c r="D15" s="64" t="s">
        <v>41</v>
      </c>
      <c r="E15" s="64"/>
      <c r="F15" s="66">
        <v>30452</v>
      </c>
      <c r="G15" s="66">
        <v>33701</v>
      </c>
      <c r="H15" s="393">
        <v>10.669249967161434</v>
      </c>
      <c r="I15" s="395">
        <v>2.4463917890183904</v>
      </c>
      <c r="J15" s="395">
        <v>3.0044628768171111</v>
      </c>
      <c r="K15" s="53"/>
    </row>
    <row r="16" spans="2:11" ht="20.100000000000001" customHeight="1" x14ac:dyDescent="0.25">
      <c r="B16" s="53"/>
      <c r="C16" s="81"/>
      <c r="D16" s="64" t="s">
        <v>49</v>
      </c>
      <c r="E16" s="64"/>
      <c r="F16" s="66">
        <v>4298</v>
      </c>
      <c r="G16" s="66">
        <v>3657</v>
      </c>
      <c r="H16" s="393">
        <v>-14.913913448115395</v>
      </c>
      <c r="I16" s="395">
        <v>0.34528411628796274</v>
      </c>
      <c r="J16" s="395">
        <v>0.32602358210498722</v>
      </c>
      <c r="K16" s="53"/>
    </row>
    <row r="17" spans="2:11" ht="20.100000000000001" customHeight="1" x14ac:dyDescent="0.25">
      <c r="B17" s="53"/>
      <c r="C17" s="81"/>
      <c r="D17" s="64" t="s">
        <v>48</v>
      </c>
      <c r="E17" s="64"/>
      <c r="F17" s="66">
        <v>29519</v>
      </c>
      <c r="G17" s="66">
        <v>31005</v>
      </c>
      <c r="H17" s="393">
        <v>5.0340458687624761</v>
      </c>
      <c r="I17" s="395">
        <v>2.3714383035608124</v>
      </c>
      <c r="J17" s="395">
        <v>2.7641129787161964</v>
      </c>
      <c r="K17" s="53"/>
    </row>
    <row r="18" spans="2:11" ht="20.100000000000001" customHeight="1" x14ac:dyDescent="0.25">
      <c r="B18" s="53"/>
      <c r="C18" s="81"/>
      <c r="D18" s="64" t="s">
        <v>57</v>
      </c>
      <c r="E18" s="64"/>
      <c r="F18" s="66">
        <v>20201</v>
      </c>
      <c r="G18" s="66">
        <v>19732</v>
      </c>
      <c r="H18" s="393">
        <v>-2.3216672441958366</v>
      </c>
      <c r="I18" s="395">
        <v>1.6228674809523349</v>
      </c>
      <c r="J18" s="395">
        <v>1.7591187645872597</v>
      </c>
      <c r="K18" s="53"/>
    </row>
    <row r="19" spans="2:11" ht="20.100000000000001" customHeight="1" x14ac:dyDescent="0.25">
      <c r="B19" s="53"/>
      <c r="C19" s="81"/>
      <c r="D19" s="65" t="s">
        <v>63</v>
      </c>
      <c r="E19" s="64"/>
      <c r="F19" s="66">
        <v>11557</v>
      </c>
      <c r="G19" s="66">
        <v>12697</v>
      </c>
      <c r="H19" s="393">
        <v>9.8641515964350504</v>
      </c>
      <c r="I19" s="395">
        <v>0.92844312050720945</v>
      </c>
      <c r="J19" s="395">
        <v>1.1319446054107256</v>
      </c>
      <c r="K19" s="53"/>
    </row>
    <row r="20" spans="2:11" ht="20.100000000000001" customHeight="1" x14ac:dyDescent="0.25">
      <c r="B20" s="53"/>
      <c r="C20" s="81"/>
      <c r="D20" s="64" t="s">
        <v>59</v>
      </c>
      <c r="E20" s="64"/>
      <c r="F20" s="66">
        <v>2912</v>
      </c>
      <c r="G20" s="66">
        <v>5109</v>
      </c>
      <c r="H20" s="393">
        <v>75.446428571428584</v>
      </c>
      <c r="I20" s="74">
        <v>0.23393842406480864</v>
      </c>
      <c r="J20" s="74">
        <v>0.45547018894568764</v>
      </c>
      <c r="K20" s="53"/>
    </row>
    <row r="21" spans="2:11" s="63" customFormat="1" ht="20.100000000000001" customHeight="1" x14ac:dyDescent="0.25">
      <c r="B21" s="77"/>
      <c r="C21" s="82"/>
      <c r="D21" s="83" t="s">
        <v>38</v>
      </c>
      <c r="E21" s="83"/>
      <c r="F21" s="84">
        <v>12228</v>
      </c>
      <c r="G21" s="84">
        <v>12981</v>
      </c>
      <c r="H21" s="399">
        <v>6.1579980372914633</v>
      </c>
      <c r="I21" s="86">
        <v>0.98234857467873626</v>
      </c>
      <c r="J21" s="86">
        <v>1.1572633632225429</v>
      </c>
      <c r="K21" s="77"/>
    </row>
    <row r="22" spans="2:11" ht="17.100000000000001" customHeight="1" x14ac:dyDescent="0.25">
      <c r="B22" s="53"/>
      <c r="C22" s="819" t="s">
        <v>61</v>
      </c>
      <c r="D22" s="820"/>
      <c r="E22" s="821"/>
      <c r="F22" s="67">
        <v>-7105</v>
      </c>
      <c r="G22" s="67">
        <v>-2306</v>
      </c>
      <c r="H22" s="389">
        <v>-67.54398311048557</v>
      </c>
      <c r="I22" s="76">
        <v>-0.57078726063889607</v>
      </c>
      <c r="J22" s="76">
        <v>-0.20558118138750359</v>
      </c>
      <c r="K22" s="53"/>
    </row>
    <row r="23" spans="2:11" ht="17.100000000000001" customHeight="1" x14ac:dyDescent="0.25">
      <c r="B23" s="53"/>
      <c r="C23" s="400" t="s">
        <v>376</v>
      </c>
      <c r="D23" s="92"/>
      <c r="E23" s="92"/>
      <c r="F23" s="92"/>
      <c r="G23" s="92"/>
      <c r="H23" s="92"/>
      <c r="I23" s="92"/>
      <c r="J23" s="93"/>
      <c r="K23" s="53"/>
    </row>
    <row r="24" spans="2:11" ht="17.100000000000001" customHeight="1" x14ac:dyDescent="0.25">
      <c r="B24" s="53"/>
      <c r="C24" s="392"/>
      <c r="D24" s="392"/>
      <c r="E24" s="392"/>
      <c r="F24" s="398"/>
      <c r="G24" s="398"/>
      <c r="H24" s="392"/>
      <c r="I24" s="392"/>
      <c r="J24" s="392"/>
      <c r="K24" s="53"/>
    </row>
    <row r="25" spans="2:11" ht="16.5" x14ac:dyDescent="0.25">
      <c r="C25" s="388"/>
      <c r="D25" s="388"/>
      <c r="E25" s="388"/>
      <c r="F25" s="388"/>
      <c r="G25" s="388"/>
      <c r="H25" s="388"/>
      <c r="I25" s="388"/>
      <c r="J25" s="388"/>
    </row>
  </sheetData>
  <customSheetViews>
    <customSheetView guid="{D9923E01-8E0B-4059-8B75-CB8B1B3B57F0}" scale="85" showGridLines="0">
      <pageMargins left="0.7" right="0.7" top="0.75" bottom="0.75" header="0.3" footer="0.3"/>
      <pageSetup paperSize="9" scale="65" orientation="portrait" r:id="rId1"/>
    </customSheetView>
  </customSheetViews>
  <mergeCells count="8">
    <mergeCell ref="C22:E22"/>
    <mergeCell ref="H4:H5"/>
    <mergeCell ref="F5:G5"/>
    <mergeCell ref="C2:J2"/>
    <mergeCell ref="C4:E4"/>
    <mergeCell ref="C6:E6"/>
    <mergeCell ref="I5:J5"/>
    <mergeCell ref="C13:E13"/>
  </mergeCells>
  <pageMargins left="0.7" right="0.7" top="0.75" bottom="0.75" header="0.3" footer="0.3"/>
  <pageSetup paperSize="9" scale="6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FFFF00"/>
    <pageSetUpPr fitToPage="1"/>
  </sheetPr>
  <dimension ref="B1:J23"/>
  <sheetViews>
    <sheetView showGridLines="0" zoomScaleNormal="100" workbookViewId="0"/>
  </sheetViews>
  <sheetFormatPr baseColWidth="10" defaultColWidth="11.42578125" defaultRowHeight="14.25" x14ac:dyDescent="0.25"/>
  <cols>
    <col min="1" max="1" width="11.42578125" style="55"/>
    <col min="2" max="3" width="2.7109375" style="55" customWidth="1"/>
    <col min="4" max="4" width="54.7109375" style="55" customWidth="1"/>
    <col min="5" max="9" width="14.7109375" style="55" customWidth="1"/>
    <col min="10" max="10" width="1.7109375" style="55" customWidth="1"/>
    <col min="11" max="16384" width="11.42578125" style="55"/>
  </cols>
  <sheetData>
    <row r="1" spans="2:10" ht="17.100000000000001" customHeight="1" x14ac:dyDescent="0.25">
      <c r="B1" s="53"/>
      <c r="C1" s="53"/>
      <c r="D1" s="53"/>
      <c r="E1" s="53"/>
      <c r="F1" s="53"/>
      <c r="G1" s="53"/>
      <c r="H1" s="53"/>
      <c r="I1" s="53"/>
      <c r="J1" s="53"/>
    </row>
    <row r="2" spans="2:10" ht="24.95" customHeight="1" x14ac:dyDescent="0.25">
      <c r="B2" s="822" t="s">
        <v>381</v>
      </c>
      <c r="C2" s="822"/>
      <c r="D2" s="822"/>
      <c r="E2" s="822"/>
      <c r="F2" s="822"/>
      <c r="G2" s="822"/>
      <c r="H2" s="822"/>
      <c r="I2" s="822"/>
      <c r="J2" s="53"/>
    </row>
    <row r="3" spans="2:10" ht="24.95" customHeight="1" x14ac:dyDescent="0.25">
      <c r="B3" s="56"/>
      <c r="C3" s="56"/>
      <c r="D3" s="56"/>
      <c r="E3" s="56"/>
      <c r="F3" s="56"/>
      <c r="G3" s="56"/>
      <c r="H3" s="56"/>
      <c r="I3" s="56"/>
      <c r="J3" s="53"/>
    </row>
    <row r="4" spans="2:10" ht="20.100000000000001" customHeight="1" x14ac:dyDescent="0.25">
      <c r="B4" s="835"/>
      <c r="C4" s="836"/>
      <c r="D4" s="836"/>
      <c r="E4" s="57" t="s">
        <v>372</v>
      </c>
      <c r="F4" s="57" t="s">
        <v>373</v>
      </c>
      <c r="G4" s="833" t="s">
        <v>7</v>
      </c>
      <c r="H4" s="57" t="s">
        <v>372</v>
      </c>
      <c r="I4" s="57" t="s">
        <v>373</v>
      </c>
      <c r="J4" s="53"/>
    </row>
    <row r="5" spans="2:10" ht="20.100000000000001" customHeight="1" x14ac:dyDescent="0.25">
      <c r="B5" s="59"/>
      <c r="C5" s="60"/>
      <c r="D5" s="60"/>
      <c r="E5" s="828" t="s">
        <v>32</v>
      </c>
      <c r="F5" s="829"/>
      <c r="G5" s="834"/>
      <c r="H5" s="828" t="s">
        <v>18</v>
      </c>
      <c r="I5" s="829"/>
      <c r="J5" s="53"/>
    </row>
    <row r="6" spans="2:10" s="63" customFormat="1" ht="20.100000000000001" customHeight="1" x14ac:dyDescent="0.25">
      <c r="B6" s="830" t="s">
        <v>34</v>
      </c>
      <c r="C6" s="837"/>
      <c r="D6" s="838"/>
      <c r="E6" s="61">
        <v>78323</v>
      </c>
      <c r="F6" s="61">
        <v>73853</v>
      </c>
      <c r="G6" s="389">
        <v>-5.7071358349399191</v>
      </c>
      <c r="H6" s="390">
        <v>6.2921563145700574</v>
      </c>
      <c r="I6" s="390">
        <v>6.5840359882963151</v>
      </c>
      <c r="J6" s="77"/>
    </row>
    <row r="7" spans="2:10" ht="20.100000000000001" customHeight="1" x14ac:dyDescent="0.25">
      <c r="B7" s="87"/>
      <c r="C7" s="88" t="s">
        <v>47</v>
      </c>
      <c r="D7" s="88"/>
      <c r="E7" s="66">
        <v>39535</v>
      </c>
      <c r="F7" s="66">
        <v>35763</v>
      </c>
      <c r="G7" s="90">
        <v>-9.5409131149614268</v>
      </c>
      <c r="H7" s="91">
        <v>3.1760836522672427</v>
      </c>
      <c r="I7" s="91">
        <v>3.1882913226198135</v>
      </c>
      <c r="J7" s="53"/>
    </row>
    <row r="8" spans="2:10" ht="20.100000000000001" customHeight="1" x14ac:dyDescent="0.25">
      <c r="B8" s="81"/>
      <c r="C8" s="64"/>
      <c r="D8" s="64" t="s">
        <v>46</v>
      </c>
      <c r="E8" s="66">
        <v>9820</v>
      </c>
      <c r="F8" s="66">
        <v>9396</v>
      </c>
      <c r="G8" s="73">
        <v>-4.3177189409368708</v>
      </c>
      <c r="H8" s="74">
        <v>0.78889949324052921</v>
      </c>
      <c r="I8" s="74">
        <v>0.8376586211261855</v>
      </c>
      <c r="J8" s="53"/>
    </row>
    <row r="9" spans="2:10" ht="20.100000000000001" customHeight="1" x14ac:dyDescent="0.25">
      <c r="B9" s="81"/>
      <c r="C9" s="64"/>
      <c r="D9" s="64" t="s">
        <v>45</v>
      </c>
      <c r="E9" s="66">
        <v>26855</v>
      </c>
      <c r="F9" s="66">
        <v>24381</v>
      </c>
      <c r="G9" s="73">
        <v>-9.2124371625395725</v>
      </c>
      <c r="H9" s="74">
        <v>2.1574232068202046</v>
      </c>
      <c r="I9" s="74">
        <v>2.1735796979222575</v>
      </c>
      <c r="J9" s="53"/>
    </row>
    <row r="10" spans="2:10" ht="20.100000000000001" customHeight="1" x14ac:dyDescent="0.25">
      <c r="B10" s="81"/>
      <c r="C10" s="64"/>
      <c r="D10" s="64" t="s">
        <v>375</v>
      </c>
      <c r="E10" s="66">
        <v>2860</v>
      </c>
      <c r="F10" s="66">
        <v>1986</v>
      </c>
      <c r="G10" s="393">
        <v>-30.55944055944056</v>
      </c>
      <c r="H10" s="395">
        <v>0.22976095220650852</v>
      </c>
      <c r="I10" s="395">
        <v>0.17705300357137127</v>
      </c>
      <c r="J10" s="53"/>
    </row>
    <row r="11" spans="2:10" ht="20.100000000000001" customHeight="1" x14ac:dyDescent="0.25">
      <c r="B11" s="81"/>
      <c r="C11" s="64" t="s">
        <v>57</v>
      </c>
      <c r="D11" s="64"/>
      <c r="E11" s="66">
        <v>26631</v>
      </c>
      <c r="F11" s="66">
        <v>27587</v>
      </c>
      <c r="G11" s="73">
        <v>3.5898013593180735</v>
      </c>
      <c r="H11" s="74">
        <v>2.1394279434306043</v>
      </c>
      <c r="I11" s="74">
        <v>2.4593963794176328</v>
      </c>
      <c r="J11" s="53"/>
    </row>
    <row r="12" spans="2:10" s="63" customFormat="1" ht="20.100000000000001" customHeight="1" x14ac:dyDescent="0.25">
      <c r="B12" s="82"/>
      <c r="C12" s="83" t="s">
        <v>43</v>
      </c>
      <c r="D12" s="83"/>
      <c r="E12" s="66">
        <v>12157</v>
      </c>
      <c r="F12" s="66">
        <v>10503</v>
      </c>
      <c r="G12" s="85">
        <v>-13.605330262400258</v>
      </c>
      <c r="H12" s="86">
        <v>0.97664471887221116</v>
      </c>
      <c r="I12" s="86">
        <v>0.93634828625886823</v>
      </c>
      <c r="J12" s="77"/>
    </row>
    <row r="13" spans="2:10" ht="20.100000000000001" customHeight="1" x14ac:dyDescent="0.25">
      <c r="B13" s="830" t="s">
        <v>50</v>
      </c>
      <c r="C13" s="837"/>
      <c r="D13" s="838"/>
      <c r="E13" s="67">
        <v>74575</v>
      </c>
      <c r="F13" s="67">
        <v>70983</v>
      </c>
      <c r="G13" s="75">
        <v>-4.8166275561515164</v>
      </c>
      <c r="H13" s="76">
        <v>5.9910569967833469</v>
      </c>
      <c r="I13" s="76">
        <v>6.328173893507878</v>
      </c>
      <c r="J13" s="53"/>
    </row>
    <row r="14" spans="2:10" ht="20.100000000000001" customHeight="1" x14ac:dyDescent="0.25">
      <c r="B14" s="87"/>
      <c r="C14" s="88" t="s">
        <v>42</v>
      </c>
      <c r="D14" s="88"/>
      <c r="E14" s="66">
        <v>24822</v>
      </c>
      <c r="F14" s="66">
        <v>25056</v>
      </c>
      <c r="G14" s="90">
        <v>0.94271211022480372</v>
      </c>
      <c r="H14" s="91">
        <v>1.9941001243601235</v>
      </c>
      <c r="I14" s="91">
        <v>2.2337563230031612</v>
      </c>
      <c r="J14" s="53"/>
    </row>
    <row r="15" spans="2:10" ht="20.100000000000001" customHeight="1" x14ac:dyDescent="0.25">
      <c r="B15" s="81"/>
      <c r="C15" s="64" t="s">
        <v>41</v>
      </c>
      <c r="D15" s="64"/>
      <c r="E15" s="66">
        <v>22863</v>
      </c>
      <c r="F15" s="66">
        <v>21734</v>
      </c>
      <c r="G15" s="73">
        <v>-4.9381096094125922</v>
      </c>
      <c r="H15" s="74">
        <v>1.8367219056983928</v>
      </c>
      <c r="I15" s="74">
        <v>1.9375981770494377</v>
      </c>
      <c r="J15" s="53"/>
    </row>
    <row r="16" spans="2:10" ht="20.100000000000001" customHeight="1" x14ac:dyDescent="0.25">
      <c r="B16" s="81"/>
      <c r="C16" s="64" t="s">
        <v>49</v>
      </c>
      <c r="D16" s="64"/>
      <c r="E16" s="66">
        <v>551</v>
      </c>
      <c r="F16" s="66">
        <v>469</v>
      </c>
      <c r="G16" s="73">
        <v>-14.882032667876587</v>
      </c>
      <c r="H16" s="74">
        <v>4.4265134498526641E-2</v>
      </c>
      <c r="I16" s="74">
        <v>4.1811610611768947E-2</v>
      </c>
      <c r="J16" s="53"/>
    </row>
    <row r="17" spans="2:10" ht="20.100000000000001" customHeight="1" x14ac:dyDescent="0.25">
      <c r="B17" s="81"/>
      <c r="C17" s="55" t="s">
        <v>39</v>
      </c>
      <c r="D17" s="64"/>
      <c r="E17" s="66">
        <v>1296</v>
      </c>
      <c r="F17" s="66">
        <v>1667</v>
      </c>
      <c r="G17" s="73">
        <v>28.62654320987653</v>
      </c>
      <c r="H17" s="74">
        <v>0.10411545246840385</v>
      </c>
      <c r="I17" s="74">
        <v>0.14861397631091433</v>
      </c>
      <c r="J17" s="53"/>
    </row>
    <row r="18" spans="2:10" ht="20.100000000000001" customHeight="1" x14ac:dyDescent="0.25">
      <c r="B18" s="81"/>
      <c r="C18" s="64" t="s">
        <v>57</v>
      </c>
      <c r="D18" s="64"/>
      <c r="E18" s="66">
        <v>13064</v>
      </c>
      <c r="F18" s="66">
        <v>11411</v>
      </c>
      <c r="G18" s="73">
        <v>-12.653092467850584</v>
      </c>
      <c r="H18" s="74">
        <v>1.0495094684006387</v>
      </c>
      <c r="I18" s="74">
        <v>1.0172969908121439</v>
      </c>
      <c r="J18" s="53"/>
    </row>
    <row r="19" spans="2:10" ht="20.100000000000001" customHeight="1" x14ac:dyDescent="0.25">
      <c r="B19" s="81"/>
      <c r="C19" s="65" t="s">
        <v>63</v>
      </c>
      <c r="D19" s="64"/>
      <c r="E19" s="66">
        <v>7475</v>
      </c>
      <c r="F19" s="66">
        <v>6271</v>
      </c>
      <c r="G19" s="73">
        <v>-16.10702341137123</v>
      </c>
      <c r="H19" s="74">
        <v>0.60051157963064727</v>
      </c>
      <c r="I19" s="74">
        <v>0.55906313464051816</v>
      </c>
      <c r="J19" s="53"/>
    </row>
    <row r="20" spans="2:10" s="63" customFormat="1" ht="20.100000000000001" customHeight="1" x14ac:dyDescent="0.25">
      <c r="B20" s="82"/>
      <c r="C20" s="83" t="s">
        <v>38</v>
      </c>
      <c r="D20" s="83"/>
      <c r="E20" s="84">
        <v>4504</v>
      </c>
      <c r="F20" s="84">
        <v>4375</v>
      </c>
      <c r="G20" s="85">
        <v>-2.8641207815275322</v>
      </c>
      <c r="H20" s="86">
        <v>0.36183333172661342</v>
      </c>
      <c r="I20" s="86">
        <v>0.39003368107993419</v>
      </c>
      <c r="J20" s="77"/>
    </row>
    <row r="21" spans="2:10" ht="17.100000000000001" customHeight="1" x14ac:dyDescent="0.25">
      <c r="B21" s="819" t="s">
        <v>61</v>
      </c>
      <c r="C21" s="820"/>
      <c r="D21" s="821"/>
      <c r="E21" s="94">
        <v>3748</v>
      </c>
      <c r="F21" s="94">
        <v>2870</v>
      </c>
      <c r="G21" s="95">
        <v>-23.425827107790823</v>
      </c>
      <c r="H21" s="96">
        <v>0.30109931778671112</v>
      </c>
      <c r="I21" s="96">
        <v>0.2558620947884368</v>
      </c>
      <c r="J21" s="53"/>
    </row>
    <row r="22" spans="2:10" ht="17.100000000000001" customHeight="1" x14ac:dyDescent="0.25">
      <c r="B22" s="391" t="s">
        <v>376</v>
      </c>
      <c r="C22" s="70"/>
      <c r="D22" s="70"/>
      <c r="E22" s="70"/>
      <c r="F22" s="70"/>
      <c r="G22" s="70"/>
      <c r="H22" s="70"/>
      <c r="I22" s="93"/>
      <c r="J22" s="53"/>
    </row>
    <row r="23" spans="2:10" x14ac:dyDescent="0.25">
      <c r="B23" s="64"/>
      <c r="C23" s="64"/>
      <c r="D23" s="64"/>
      <c r="E23" s="401"/>
      <c r="F23" s="401"/>
      <c r="G23" s="64"/>
      <c r="H23" s="64"/>
      <c r="I23" s="64"/>
    </row>
  </sheetData>
  <customSheetViews>
    <customSheetView guid="{D9923E01-8E0B-4059-8B75-CB8B1B3B57F0}" scale="85" showGridLines="0" fitToPage="1">
      <pageMargins left="0.70866141732283472" right="0.70866141732283472" top="0.74803149606299213" bottom="0.74803149606299213" header="0.31496062992125984" footer="0.31496062992125984"/>
      <pageSetup paperSize="9" scale="59" orientation="portrait" r:id="rId1"/>
    </customSheetView>
  </customSheetViews>
  <mergeCells count="8">
    <mergeCell ref="B21:D21"/>
    <mergeCell ref="E5:F5"/>
    <mergeCell ref="H5:I5"/>
    <mergeCell ref="B2:I2"/>
    <mergeCell ref="B4:D4"/>
    <mergeCell ref="B6:D6"/>
    <mergeCell ref="G4:G5"/>
    <mergeCell ref="B13:D13"/>
  </mergeCells>
  <pageMargins left="0.70866141732283472" right="0.70866141732283472" top="0.74803149606299213" bottom="0.74803149606299213" header="0.31496062992125984" footer="0.31496062992125984"/>
  <pageSetup paperSize="9" scale="5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FFFF00"/>
  </sheetPr>
  <dimension ref="B1:K19"/>
  <sheetViews>
    <sheetView showGridLines="0" zoomScaleNormal="100" workbookViewId="0"/>
  </sheetViews>
  <sheetFormatPr baseColWidth="10" defaultColWidth="11.42578125" defaultRowHeight="14.25" x14ac:dyDescent="0.25"/>
  <cols>
    <col min="1" max="1" width="11.42578125" style="55"/>
    <col min="2" max="4" width="1.7109375" style="55" customWidth="1"/>
    <col min="5" max="5" width="54.7109375" style="55" customWidth="1"/>
    <col min="6" max="10" width="14.7109375" style="55" customWidth="1"/>
    <col min="11" max="11" width="1.7109375" style="55" customWidth="1"/>
    <col min="12" max="16384" width="11.42578125" style="55"/>
  </cols>
  <sheetData>
    <row r="1" spans="2:11" ht="17.100000000000001" customHeight="1" x14ac:dyDescent="0.25">
      <c r="B1" s="53"/>
      <c r="C1" s="53"/>
      <c r="D1" s="53"/>
      <c r="E1" s="53"/>
      <c r="F1" s="54"/>
      <c r="G1" s="54"/>
      <c r="H1" s="53"/>
      <c r="I1" s="53"/>
      <c r="J1" s="53"/>
      <c r="K1" s="53"/>
    </row>
    <row r="2" spans="2:11" ht="24.95" customHeight="1" x14ac:dyDescent="0.25">
      <c r="B2" s="53"/>
      <c r="C2" s="822" t="s">
        <v>382</v>
      </c>
      <c r="D2" s="822"/>
      <c r="E2" s="822"/>
      <c r="F2" s="822"/>
      <c r="G2" s="822"/>
      <c r="H2" s="822"/>
      <c r="I2" s="822"/>
      <c r="J2" s="822"/>
      <c r="K2" s="53"/>
    </row>
    <row r="3" spans="2:11" ht="24.95" customHeight="1" x14ac:dyDescent="0.25">
      <c r="B3" s="53"/>
      <c r="C3" s="97"/>
      <c r="D3" s="97"/>
      <c r="E3" s="97"/>
      <c r="F3" s="97"/>
      <c r="G3" s="97"/>
      <c r="H3" s="97"/>
      <c r="I3" s="97"/>
      <c r="J3" s="97"/>
      <c r="K3" s="53"/>
    </row>
    <row r="4" spans="2:11" ht="20.100000000000001" customHeight="1" x14ac:dyDescent="0.25">
      <c r="B4" s="53"/>
      <c r="C4" s="835"/>
      <c r="D4" s="836"/>
      <c r="E4" s="836"/>
      <c r="F4" s="57" t="s">
        <v>372</v>
      </c>
      <c r="G4" s="57" t="s">
        <v>373</v>
      </c>
      <c r="H4" s="833" t="s">
        <v>7</v>
      </c>
      <c r="I4" s="57" t="s">
        <v>372</v>
      </c>
      <c r="J4" s="57" t="s">
        <v>373</v>
      </c>
      <c r="K4" s="53"/>
    </row>
    <row r="5" spans="2:11" ht="20.100000000000001" customHeight="1" x14ac:dyDescent="0.25">
      <c r="B5" s="53"/>
      <c r="C5" s="59"/>
      <c r="D5" s="60"/>
      <c r="E5" s="60"/>
      <c r="F5" s="828" t="s">
        <v>32</v>
      </c>
      <c r="G5" s="829"/>
      <c r="H5" s="834"/>
      <c r="I5" s="828" t="s">
        <v>18</v>
      </c>
      <c r="J5" s="829"/>
      <c r="K5" s="53"/>
    </row>
    <row r="6" spans="2:11" s="63" customFormat="1" ht="20.100000000000001" customHeight="1" x14ac:dyDescent="0.25">
      <c r="B6" s="77"/>
      <c r="C6" s="830" t="s">
        <v>34</v>
      </c>
      <c r="D6" s="831"/>
      <c r="E6" s="832"/>
      <c r="F6" s="67">
        <v>167149</v>
      </c>
      <c r="G6" s="67">
        <v>190520</v>
      </c>
      <c r="H6" s="389">
        <v>13.98213569928626</v>
      </c>
      <c r="I6" s="390">
        <v>13.42808160851947</v>
      </c>
      <c r="J6" s="390">
        <v>16.984963867279784</v>
      </c>
      <c r="K6" s="77"/>
    </row>
    <row r="7" spans="2:11" ht="20.100000000000001" customHeight="1" x14ac:dyDescent="0.25">
      <c r="B7" s="53"/>
      <c r="C7" s="87"/>
      <c r="D7" s="88" t="s">
        <v>44</v>
      </c>
      <c r="E7" s="88"/>
      <c r="F7" s="89">
        <v>150057</v>
      </c>
      <c r="G7" s="89">
        <v>151336</v>
      </c>
      <c r="H7" s="402">
        <v>0.85234277641164624</v>
      </c>
      <c r="I7" s="394">
        <v>12.054978743095122</v>
      </c>
      <c r="J7" s="394">
        <v>13.491688493694381</v>
      </c>
      <c r="K7" s="53"/>
    </row>
    <row r="8" spans="2:11" ht="20.100000000000001" customHeight="1" x14ac:dyDescent="0.25">
      <c r="B8" s="53"/>
      <c r="C8" s="81"/>
      <c r="D8" s="64" t="s">
        <v>57</v>
      </c>
      <c r="E8" s="64"/>
      <c r="F8" s="66">
        <v>15553</v>
      </c>
      <c r="G8" s="66">
        <v>37956</v>
      </c>
      <c r="H8" s="393">
        <v>144.0429499132</v>
      </c>
      <c r="I8" s="395">
        <v>1.2494657656181212</v>
      </c>
      <c r="J8" s="395">
        <v>3.383798491215996</v>
      </c>
      <c r="K8" s="53"/>
    </row>
    <row r="9" spans="2:11" ht="20.100000000000001" customHeight="1" x14ac:dyDescent="0.25">
      <c r="B9" s="53"/>
      <c r="C9" s="82"/>
      <c r="D9" s="83" t="s">
        <v>43</v>
      </c>
      <c r="E9" s="83"/>
      <c r="F9" s="84">
        <v>1539</v>
      </c>
      <c r="G9" s="84">
        <v>1228</v>
      </c>
      <c r="H9" s="399">
        <v>-20.207927225471096</v>
      </c>
      <c r="I9" s="403">
        <v>0.12363709980622957</v>
      </c>
      <c r="J9" s="403">
        <v>0.10947688236940781</v>
      </c>
      <c r="K9" s="53"/>
    </row>
    <row r="10" spans="2:11" s="63" customFormat="1" ht="20.100000000000001" customHeight="1" x14ac:dyDescent="0.25">
      <c r="B10" s="77"/>
      <c r="C10" s="830" t="s">
        <v>50</v>
      </c>
      <c r="D10" s="831"/>
      <c r="E10" s="832"/>
      <c r="F10" s="94">
        <v>183008</v>
      </c>
      <c r="G10" s="94">
        <v>220205</v>
      </c>
      <c r="H10" s="404">
        <v>20.325340968700829</v>
      </c>
      <c r="I10" s="405">
        <v>14.702130189303745</v>
      </c>
      <c r="J10" s="405">
        <v>19.631398112504435</v>
      </c>
      <c r="K10" s="77"/>
    </row>
    <row r="11" spans="2:11" ht="20.100000000000001" customHeight="1" x14ac:dyDescent="0.25">
      <c r="B11" s="53"/>
      <c r="C11" s="81"/>
      <c r="D11" s="64" t="s">
        <v>42</v>
      </c>
      <c r="E11" s="64"/>
      <c r="F11" s="66">
        <v>2612</v>
      </c>
      <c r="G11" s="66">
        <v>2639</v>
      </c>
      <c r="H11" s="393">
        <v>1.0336906584992249</v>
      </c>
      <c r="I11" s="395">
        <v>0.20983762488230776</v>
      </c>
      <c r="J11" s="395">
        <v>0.23526831642741627</v>
      </c>
      <c r="K11" s="53"/>
    </row>
    <row r="12" spans="2:11" ht="20.100000000000001" customHeight="1" x14ac:dyDescent="0.25">
      <c r="B12" s="53"/>
      <c r="C12" s="81"/>
      <c r="D12" s="64" t="s">
        <v>41</v>
      </c>
      <c r="E12" s="64"/>
      <c r="F12" s="66">
        <v>1141</v>
      </c>
      <c r="G12" s="66">
        <v>1136</v>
      </c>
      <c r="H12" s="393">
        <v>-0.43821209465380662</v>
      </c>
      <c r="I12" s="395">
        <v>9.1663372890778388E-2</v>
      </c>
      <c r="J12" s="395">
        <v>0.10127503124726976</v>
      </c>
      <c r="K12" s="53"/>
    </row>
    <row r="13" spans="2:11" ht="20.100000000000001" customHeight="1" x14ac:dyDescent="0.25">
      <c r="B13" s="53"/>
      <c r="C13" s="81"/>
      <c r="D13" s="64" t="s">
        <v>40</v>
      </c>
      <c r="E13" s="64"/>
      <c r="F13" s="66">
        <v>171715</v>
      </c>
      <c r="G13" s="66">
        <v>201628</v>
      </c>
      <c r="H13" s="393">
        <v>17.420143842995657</v>
      </c>
      <c r="I13" s="395">
        <v>13.794895772077135</v>
      </c>
      <c r="J13" s="395">
        <v>17.975248239722276</v>
      </c>
      <c r="K13" s="53"/>
    </row>
    <row r="14" spans="2:11" ht="20.100000000000001" customHeight="1" x14ac:dyDescent="0.25">
      <c r="B14" s="53"/>
      <c r="C14" s="81"/>
      <c r="D14" s="64" t="s">
        <v>39</v>
      </c>
      <c r="E14" s="64"/>
      <c r="F14" s="66">
        <v>2612</v>
      </c>
      <c r="G14" s="66">
        <v>10248</v>
      </c>
      <c r="H14" s="393">
        <v>292.34303215926491</v>
      </c>
      <c r="I14" s="395">
        <v>0.20983762488230776</v>
      </c>
      <c r="J14" s="395">
        <v>0.91361489456163791</v>
      </c>
      <c r="K14" s="53"/>
    </row>
    <row r="15" spans="2:11" ht="20.100000000000001" customHeight="1" x14ac:dyDescent="0.25">
      <c r="B15" s="53"/>
      <c r="C15" s="81"/>
      <c r="D15" s="64" t="s">
        <v>57</v>
      </c>
      <c r="E15" s="64"/>
      <c r="F15" s="66">
        <v>4219</v>
      </c>
      <c r="G15" s="66">
        <v>3851</v>
      </c>
      <c r="H15" s="393">
        <v>-8.7224460772694954</v>
      </c>
      <c r="I15" s="395">
        <v>0.33893757250323753</v>
      </c>
      <c r="J15" s="395">
        <v>0.3433187899060175</v>
      </c>
      <c r="K15" s="53"/>
    </row>
    <row r="16" spans="2:11" ht="20.100000000000001" customHeight="1" x14ac:dyDescent="0.25">
      <c r="B16" s="53"/>
      <c r="C16" s="82"/>
      <c r="D16" s="83" t="s">
        <v>38</v>
      </c>
      <c r="E16" s="83"/>
      <c r="F16" s="84">
        <v>709</v>
      </c>
      <c r="G16" s="84">
        <v>703</v>
      </c>
      <c r="H16" s="399">
        <v>-0.84626234132581146</v>
      </c>
      <c r="I16" s="403">
        <v>5.6958222067977113E-2</v>
      </c>
      <c r="J16" s="403">
        <v>6.2672840639815708E-2</v>
      </c>
      <c r="K16" s="53"/>
    </row>
    <row r="17" spans="2:11" s="63" customFormat="1" ht="20.100000000000001" customHeight="1" x14ac:dyDescent="0.25">
      <c r="B17" s="77"/>
      <c r="C17" s="819" t="s">
        <v>61</v>
      </c>
      <c r="D17" s="820"/>
      <c r="E17" s="821"/>
      <c r="F17" s="94">
        <v>-15859</v>
      </c>
      <c r="G17" s="94">
        <v>-29685</v>
      </c>
      <c r="H17" s="404">
        <v>87.180780629295668</v>
      </c>
      <c r="I17" s="405">
        <v>-1.2740485807842721</v>
      </c>
      <c r="J17" s="405">
        <v>-2.6464342452246505</v>
      </c>
      <c r="K17" s="77"/>
    </row>
    <row r="18" spans="2:11" ht="17.100000000000001" customHeight="1" x14ac:dyDescent="0.25">
      <c r="B18" s="53"/>
      <c r="C18" s="400" t="s">
        <v>376</v>
      </c>
      <c r="D18" s="92"/>
      <c r="E18" s="92"/>
      <c r="F18" s="92"/>
      <c r="G18" s="92"/>
      <c r="H18" s="92"/>
      <c r="I18" s="92"/>
      <c r="J18" s="93"/>
      <c r="K18" s="53"/>
    </row>
    <row r="19" spans="2:11" ht="17.100000000000001" customHeight="1" x14ac:dyDescent="0.25"/>
  </sheetData>
  <customSheetViews>
    <customSheetView guid="{D9923E01-8E0B-4059-8B75-CB8B1B3B57F0}" showGridLines="0">
      <pageMargins left="0.7" right="0.7" top="0.75" bottom="0.75" header="0.3" footer="0.3"/>
      <pageSetup paperSize="9" scale="66" orientation="portrait" r:id="rId1"/>
    </customSheetView>
  </customSheetViews>
  <mergeCells count="8">
    <mergeCell ref="C2:J2"/>
    <mergeCell ref="C6:E6"/>
    <mergeCell ref="C10:E10"/>
    <mergeCell ref="C17:E17"/>
    <mergeCell ref="C4:E4"/>
    <mergeCell ref="H4:H5"/>
    <mergeCell ref="F5:G5"/>
    <mergeCell ref="I5:J5"/>
  </mergeCells>
  <pageMargins left="0.7" right="0.7" top="0.75" bottom="0.75" header="0.3" footer="0.3"/>
  <pageSetup paperSize="9" scale="66"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FF00"/>
  </sheetPr>
  <dimension ref="B2:K22"/>
  <sheetViews>
    <sheetView showGridLines="0" zoomScaleNormal="100" workbookViewId="0"/>
  </sheetViews>
  <sheetFormatPr baseColWidth="10" defaultColWidth="11.42578125" defaultRowHeight="14.25" x14ac:dyDescent="0.2"/>
  <cols>
    <col min="1" max="1" width="11.42578125" style="51"/>
    <col min="2" max="2" width="65.7109375" style="51" customWidth="1"/>
    <col min="3" max="3" width="12.7109375" style="51" customWidth="1"/>
    <col min="4" max="5" width="18.7109375" style="51" customWidth="1"/>
    <col min="6" max="6" width="18.7109375" style="105" customWidth="1"/>
    <col min="7" max="16384" width="11.42578125" style="51"/>
  </cols>
  <sheetData>
    <row r="2" spans="2:11" s="55" customFormat="1" ht="24.95" customHeight="1" x14ac:dyDescent="0.25">
      <c r="B2" s="839" t="s">
        <v>535</v>
      </c>
      <c r="C2" s="839"/>
      <c r="D2" s="839"/>
      <c r="E2" s="839"/>
      <c r="F2" s="839"/>
      <c r="G2" s="350"/>
      <c r="H2" s="350"/>
      <c r="I2" s="350"/>
      <c r="J2" s="350"/>
      <c r="K2" s="53"/>
    </row>
    <row r="3" spans="2:11" s="55" customFormat="1" ht="24.95" customHeight="1" x14ac:dyDescent="0.25">
      <c r="B3" s="840" t="s">
        <v>383</v>
      </c>
      <c r="C3" s="840"/>
      <c r="D3" s="840"/>
      <c r="E3" s="840"/>
      <c r="F3" s="840"/>
      <c r="G3" s="350"/>
      <c r="H3" s="350"/>
      <c r="I3" s="350"/>
      <c r="J3" s="350"/>
      <c r="K3" s="53"/>
    </row>
    <row r="4" spans="2:11" ht="60" x14ac:dyDescent="0.2">
      <c r="B4" s="406"/>
      <c r="C4" s="98" t="s">
        <v>5</v>
      </c>
      <c r="D4" s="98" t="s">
        <v>384</v>
      </c>
      <c r="E4" s="98" t="s">
        <v>385</v>
      </c>
      <c r="F4" s="98" t="s">
        <v>30</v>
      </c>
    </row>
    <row r="5" spans="2:11" ht="20.100000000000001" customHeight="1" x14ac:dyDescent="0.2">
      <c r="B5" s="407" t="s">
        <v>74</v>
      </c>
      <c r="C5" s="98" t="s">
        <v>20</v>
      </c>
      <c r="D5" s="99">
        <v>41.7</v>
      </c>
      <c r="E5" s="99">
        <v>41.304968003865568</v>
      </c>
      <c r="F5" s="99">
        <f>E5-D5</f>
        <v>-0.39503199613443485</v>
      </c>
    </row>
    <row r="6" spans="2:11" ht="20.100000000000001" customHeight="1" x14ac:dyDescent="0.2">
      <c r="B6" s="408" t="s">
        <v>75</v>
      </c>
      <c r="C6" s="100" t="s">
        <v>22</v>
      </c>
      <c r="D6" s="409">
        <v>11.5</v>
      </c>
      <c r="E6" s="101">
        <v>11.229671444542113</v>
      </c>
      <c r="F6" s="101">
        <f t="shared" ref="F6:F21" si="0">E6-D6</f>
        <v>-0.27032855545788692</v>
      </c>
    </row>
    <row r="7" spans="2:11" ht="20.100000000000001" customHeight="1" x14ac:dyDescent="0.2">
      <c r="B7" s="408" t="s">
        <v>76</v>
      </c>
      <c r="C7" s="100" t="s">
        <v>23</v>
      </c>
      <c r="D7" s="409">
        <v>11.3</v>
      </c>
      <c r="E7" s="101">
        <v>11.167266055569325</v>
      </c>
      <c r="F7" s="101">
        <f t="shared" si="0"/>
        <v>-0.13273394443067588</v>
      </c>
    </row>
    <row r="8" spans="2:11" ht="20.100000000000001" customHeight="1" x14ac:dyDescent="0.2">
      <c r="B8" s="408" t="s">
        <v>77</v>
      </c>
      <c r="C8" s="100" t="s">
        <v>24</v>
      </c>
      <c r="D8" s="409">
        <v>0.5</v>
      </c>
      <c r="E8" s="101">
        <v>0.40857699666042013</v>
      </c>
      <c r="F8" s="101">
        <f t="shared" si="0"/>
        <v>-9.1423003339579867E-2</v>
      </c>
    </row>
    <row r="9" spans="2:11" ht="20.100000000000001" customHeight="1" x14ac:dyDescent="0.2">
      <c r="B9" s="408" t="s">
        <v>78</v>
      </c>
      <c r="C9" s="100" t="s">
        <v>25</v>
      </c>
      <c r="D9" s="409">
        <v>14.2</v>
      </c>
      <c r="E9" s="101">
        <v>14.433296662738099</v>
      </c>
      <c r="F9" s="101">
        <f t="shared" si="0"/>
        <v>0.23329666273810012</v>
      </c>
    </row>
    <row r="10" spans="2:11" ht="20.100000000000001" customHeight="1" x14ac:dyDescent="0.2">
      <c r="B10" s="408" t="s">
        <v>79</v>
      </c>
      <c r="C10" s="100" t="s">
        <v>26</v>
      </c>
      <c r="D10" s="409">
        <v>0.7</v>
      </c>
      <c r="E10" s="101">
        <v>0.60123134747498874</v>
      </c>
      <c r="F10" s="101">
        <f t="shared" si="0"/>
        <v>-9.8768652525011214E-2</v>
      </c>
    </row>
    <row r="11" spans="2:11" ht="20.100000000000001" customHeight="1" x14ac:dyDescent="0.2">
      <c r="B11" s="408" t="s">
        <v>387</v>
      </c>
      <c r="C11" s="100"/>
      <c r="D11" s="409">
        <v>3.5</v>
      </c>
      <c r="E11" s="101">
        <v>3.464925496880622</v>
      </c>
      <c r="F11" s="101">
        <f t="shared" si="0"/>
        <v>-3.5074503119377987E-2</v>
      </c>
    </row>
    <row r="12" spans="2:11" ht="20.100000000000001" customHeight="1" x14ac:dyDescent="0.2">
      <c r="B12" s="407" t="s">
        <v>80</v>
      </c>
      <c r="C12" s="98" t="s">
        <v>21</v>
      </c>
      <c r="D12" s="99">
        <v>53</v>
      </c>
      <c r="E12" s="99">
        <v>52.276905191950064</v>
      </c>
      <c r="F12" s="99">
        <f t="shared" si="0"/>
        <v>-0.72309480804993598</v>
      </c>
    </row>
    <row r="13" spans="2:11" ht="20.100000000000001" customHeight="1" x14ac:dyDescent="0.2">
      <c r="B13" s="408" t="s">
        <v>81</v>
      </c>
      <c r="C13" s="100" t="s">
        <v>17</v>
      </c>
      <c r="D13" s="101">
        <v>12.9</v>
      </c>
      <c r="E13" s="410">
        <v>12.522978555725336</v>
      </c>
      <c r="F13" s="410">
        <f t="shared" si="0"/>
        <v>-0.37702144427466422</v>
      </c>
    </row>
    <row r="14" spans="2:11" ht="20.100000000000001" customHeight="1" x14ac:dyDescent="0.2">
      <c r="B14" s="408" t="s">
        <v>82</v>
      </c>
      <c r="C14" s="100" t="s">
        <v>27</v>
      </c>
      <c r="D14" s="101">
        <v>6.4</v>
      </c>
      <c r="E14" s="410">
        <v>5.8860762879135029</v>
      </c>
      <c r="F14" s="410">
        <f t="shared" si="0"/>
        <v>-0.51392371208649745</v>
      </c>
    </row>
    <row r="15" spans="2:11" ht="20.100000000000001" customHeight="1" x14ac:dyDescent="0.2">
      <c r="B15" s="408" t="s">
        <v>83</v>
      </c>
      <c r="C15" s="100" t="s">
        <v>84</v>
      </c>
      <c r="D15" s="101">
        <v>24.2</v>
      </c>
      <c r="E15" s="410">
        <v>23.333464087481655</v>
      </c>
      <c r="F15" s="410">
        <f t="shared" si="0"/>
        <v>-0.86653591251834428</v>
      </c>
    </row>
    <row r="16" spans="2:11" ht="20.100000000000001" customHeight="1" x14ac:dyDescent="0.2">
      <c r="B16" s="408" t="s">
        <v>386</v>
      </c>
      <c r="C16" s="100"/>
      <c r="D16" s="101">
        <v>3.7</v>
      </c>
      <c r="E16" s="410">
        <v>3.2301920837872582</v>
      </c>
      <c r="F16" s="410">
        <f t="shared" si="0"/>
        <v>-0.46980791621274198</v>
      </c>
    </row>
    <row r="17" spans="2:6" ht="20.100000000000001" customHeight="1" x14ac:dyDescent="0.2">
      <c r="B17" s="408" t="s">
        <v>85</v>
      </c>
      <c r="C17" s="100" t="s">
        <v>86</v>
      </c>
      <c r="D17" s="101">
        <v>2.2999999999999998</v>
      </c>
      <c r="E17" s="410">
        <v>2.2458807985750178</v>
      </c>
      <c r="F17" s="410">
        <f t="shared" si="0"/>
        <v>-5.4119201424982055E-2</v>
      </c>
    </row>
    <row r="18" spans="2:6" ht="20.100000000000001" customHeight="1" x14ac:dyDescent="0.2">
      <c r="B18" s="408" t="s">
        <v>87</v>
      </c>
      <c r="C18" s="100" t="s">
        <v>28</v>
      </c>
      <c r="D18" s="101">
        <v>2</v>
      </c>
      <c r="E18" s="410">
        <v>1.9096049025673578</v>
      </c>
      <c r="F18" s="410">
        <f t="shared" si="0"/>
        <v>-9.039509743264218E-2</v>
      </c>
    </row>
    <row r="19" spans="2:6" ht="20.100000000000001" customHeight="1" x14ac:dyDescent="0.2">
      <c r="B19" s="408" t="s">
        <v>88</v>
      </c>
      <c r="C19" s="100" t="s">
        <v>29</v>
      </c>
      <c r="D19" s="101">
        <v>2.5</v>
      </c>
      <c r="E19" s="410">
        <v>2.5267941995082457</v>
      </c>
      <c r="F19" s="410">
        <f t="shared" si="0"/>
        <v>2.6794199508245686E-2</v>
      </c>
    </row>
    <row r="20" spans="2:6" ht="17.100000000000001" customHeight="1" x14ac:dyDescent="0.2">
      <c r="B20" s="408" t="s">
        <v>89</v>
      </c>
      <c r="C20" s="100" t="s">
        <v>90</v>
      </c>
      <c r="D20" s="101">
        <v>0.7</v>
      </c>
      <c r="E20" s="410">
        <v>1.9700489793152882</v>
      </c>
      <c r="F20" s="410">
        <f t="shared" si="0"/>
        <v>1.2700489793152883</v>
      </c>
    </row>
    <row r="21" spans="2:6" x14ac:dyDescent="0.2">
      <c r="B21" s="411" t="s">
        <v>314</v>
      </c>
      <c r="C21" s="102"/>
      <c r="D21" s="103">
        <v>1.9</v>
      </c>
      <c r="E21" s="412">
        <v>1.8820573808636549</v>
      </c>
      <c r="F21" s="412">
        <f t="shared" si="0"/>
        <v>-1.7942619136344984E-2</v>
      </c>
    </row>
    <row r="22" spans="2:6" x14ac:dyDescent="0.2">
      <c r="B22" s="841" t="s">
        <v>185</v>
      </c>
      <c r="C22" s="842"/>
      <c r="D22" s="842"/>
      <c r="E22" s="104"/>
      <c r="F22" s="104"/>
    </row>
  </sheetData>
  <customSheetViews>
    <customSheetView guid="{D9923E01-8E0B-4059-8B75-CB8B1B3B57F0}" showGridLines="0">
      <pageMargins left="0.7" right="0.7" top="0.75" bottom="0.75" header="0.3" footer="0.3"/>
    </customSheetView>
  </customSheetViews>
  <mergeCells count="3">
    <mergeCell ref="B2:F2"/>
    <mergeCell ref="B3:F3"/>
    <mergeCell ref="B22:D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sqref="A1:G1"/>
    </sheetView>
  </sheetViews>
  <sheetFormatPr baseColWidth="10" defaultRowHeight="15" x14ac:dyDescent="0.25"/>
  <cols>
    <col min="1" max="1" width="45.85546875" style="356" customWidth="1"/>
    <col min="2" max="5" width="18.7109375" style="356" customWidth="1"/>
    <col min="6" max="7" width="13.7109375" style="356" customWidth="1"/>
    <col min="8" max="9" width="11.42578125" style="356"/>
    <col min="10" max="10" width="12.42578125" style="356" bestFit="1" customWidth="1"/>
    <col min="11" max="256" width="11.42578125" style="356"/>
    <col min="257" max="257" width="45.85546875" style="356" customWidth="1"/>
    <col min="258" max="261" width="18.7109375" style="356" customWidth="1"/>
    <col min="262" max="263" width="13.7109375" style="356" customWidth="1"/>
    <col min="264" max="265" width="11.42578125" style="356"/>
    <col min="266" max="266" width="12.42578125" style="356" bestFit="1" customWidth="1"/>
    <col min="267" max="512" width="11.42578125" style="356"/>
    <col min="513" max="513" width="45.85546875" style="356" customWidth="1"/>
    <col min="514" max="517" width="18.7109375" style="356" customWidth="1"/>
    <col min="518" max="519" width="13.7109375" style="356" customWidth="1"/>
    <col min="520" max="521" width="11.42578125" style="356"/>
    <col min="522" max="522" width="12.42578125" style="356" bestFit="1" customWidth="1"/>
    <col min="523" max="768" width="11.42578125" style="356"/>
    <col min="769" max="769" width="45.85546875" style="356" customWidth="1"/>
    <col min="770" max="773" width="18.7109375" style="356" customWidth="1"/>
    <col min="774" max="775" width="13.7109375" style="356" customWidth="1"/>
    <col min="776" max="777" width="11.42578125" style="356"/>
    <col min="778" max="778" width="12.42578125" style="356" bestFit="1" customWidth="1"/>
    <col min="779" max="1024" width="11.42578125" style="356"/>
    <col min="1025" max="1025" width="45.85546875" style="356" customWidth="1"/>
    <col min="1026" max="1029" width="18.7109375" style="356" customWidth="1"/>
    <col min="1030" max="1031" width="13.7109375" style="356" customWidth="1"/>
    <col min="1032" max="1033" width="11.42578125" style="356"/>
    <col min="1034" max="1034" width="12.42578125" style="356" bestFit="1" customWidth="1"/>
    <col min="1035" max="1280" width="11.42578125" style="356"/>
    <col min="1281" max="1281" width="45.85546875" style="356" customWidth="1"/>
    <col min="1282" max="1285" width="18.7109375" style="356" customWidth="1"/>
    <col min="1286" max="1287" width="13.7109375" style="356" customWidth="1"/>
    <col min="1288" max="1289" width="11.42578125" style="356"/>
    <col min="1290" max="1290" width="12.42578125" style="356" bestFit="1" customWidth="1"/>
    <col min="1291" max="1536" width="11.42578125" style="356"/>
    <col min="1537" max="1537" width="45.85546875" style="356" customWidth="1"/>
    <col min="1538" max="1541" width="18.7109375" style="356" customWidth="1"/>
    <col min="1542" max="1543" width="13.7109375" style="356" customWidth="1"/>
    <col min="1544" max="1545" width="11.42578125" style="356"/>
    <col min="1546" max="1546" width="12.42578125" style="356" bestFit="1" customWidth="1"/>
    <col min="1547" max="1792" width="11.42578125" style="356"/>
    <col min="1793" max="1793" width="45.85546875" style="356" customWidth="1"/>
    <col min="1794" max="1797" width="18.7109375" style="356" customWidth="1"/>
    <col min="1798" max="1799" width="13.7109375" style="356" customWidth="1"/>
    <col min="1800" max="1801" width="11.42578125" style="356"/>
    <col min="1802" max="1802" width="12.42578125" style="356" bestFit="1" customWidth="1"/>
    <col min="1803" max="2048" width="11.42578125" style="356"/>
    <col min="2049" max="2049" width="45.85546875" style="356" customWidth="1"/>
    <col min="2050" max="2053" width="18.7109375" style="356" customWidth="1"/>
    <col min="2054" max="2055" width="13.7109375" style="356" customWidth="1"/>
    <col min="2056" max="2057" width="11.42578125" style="356"/>
    <col min="2058" max="2058" width="12.42578125" style="356" bestFit="1" customWidth="1"/>
    <col min="2059" max="2304" width="11.42578125" style="356"/>
    <col min="2305" max="2305" width="45.85546875" style="356" customWidth="1"/>
    <col min="2306" max="2309" width="18.7109375" style="356" customWidth="1"/>
    <col min="2310" max="2311" width="13.7109375" style="356" customWidth="1"/>
    <col min="2312" max="2313" width="11.42578125" style="356"/>
    <col min="2314" max="2314" width="12.42578125" style="356" bestFit="1" customWidth="1"/>
    <col min="2315" max="2560" width="11.42578125" style="356"/>
    <col min="2561" max="2561" width="45.85546875" style="356" customWidth="1"/>
    <col min="2562" max="2565" width="18.7109375" style="356" customWidth="1"/>
    <col min="2566" max="2567" width="13.7109375" style="356" customWidth="1"/>
    <col min="2568" max="2569" width="11.42578125" style="356"/>
    <col min="2570" max="2570" width="12.42578125" style="356" bestFit="1" customWidth="1"/>
    <col min="2571" max="2816" width="11.42578125" style="356"/>
    <col min="2817" max="2817" width="45.85546875" style="356" customWidth="1"/>
    <col min="2818" max="2821" width="18.7109375" style="356" customWidth="1"/>
    <col min="2822" max="2823" width="13.7109375" style="356" customWidth="1"/>
    <col min="2824" max="2825" width="11.42578125" style="356"/>
    <col min="2826" max="2826" width="12.42578125" style="356" bestFit="1" customWidth="1"/>
    <col min="2827" max="3072" width="11.42578125" style="356"/>
    <col min="3073" max="3073" width="45.85546875" style="356" customWidth="1"/>
    <col min="3074" max="3077" width="18.7109375" style="356" customWidth="1"/>
    <col min="3078" max="3079" width="13.7109375" style="356" customWidth="1"/>
    <col min="3080" max="3081" width="11.42578125" style="356"/>
    <col min="3082" max="3082" width="12.42578125" style="356" bestFit="1" customWidth="1"/>
    <col min="3083" max="3328" width="11.42578125" style="356"/>
    <col min="3329" max="3329" width="45.85546875" style="356" customWidth="1"/>
    <col min="3330" max="3333" width="18.7109375" style="356" customWidth="1"/>
    <col min="3334" max="3335" width="13.7109375" style="356" customWidth="1"/>
    <col min="3336" max="3337" width="11.42578125" style="356"/>
    <col min="3338" max="3338" width="12.42578125" style="356" bestFit="1" customWidth="1"/>
    <col min="3339" max="3584" width="11.42578125" style="356"/>
    <col min="3585" max="3585" width="45.85546875" style="356" customWidth="1"/>
    <col min="3586" max="3589" width="18.7109375" style="356" customWidth="1"/>
    <col min="3590" max="3591" width="13.7109375" style="356" customWidth="1"/>
    <col min="3592" max="3593" width="11.42578125" style="356"/>
    <col min="3594" max="3594" width="12.42578125" style="356" bestFit="1" customWidth="1"/>
    <col min="3595" max="3840" width="11.42578125" style="356"/>
    <col min="3841" max="3841" width="45.85546875" style="356" customWidth="1"/>
    <col min="3842" max="3845" width="18.7109375" style="356" customWidth="1"/>
    <col min="3846" max="3847" width="13.7109375" style="356" customWidth="1"/>
    <col min="3848" max="3849" width="11.42578125" style="356"/>
    <col min="3850" max="3850" width="12.42578125" style="356" bestFit="1" customWidth="1"/>
    <col min="3851" max="4096" width="11.42578125" style="356"/>
    <col min="4097" max="4097" width="45.85546875" style="356" customWidth="1"/>
    <col min="4098" max="4101" width="18.7109375" style="356" customWidth="1"/>
    <col min="4102" max="4103" width="13.7109375" style="356" customWidth="1"/>
    <col min="4104" max="4105" width="11.42578125" style="356"/>
    <col min="4106" max="4106" width="12.42578125" style="356" bestFit="1" customWidth="1"/>
    <col min="4107" max="4352" width="11.42578125" style="356"/>
    <col min="4353" max="4353" width="45.85546875" style="356" customWidth="1"/>
    <col min="4354" max="4357" width="18.7109375" style="356" customWidth="1"/>
    <col min="4358" max="4359" width="13.7109375" style="356" customWidth="1"/>
    <col min="4360" max="4361" width="11.42578125" style="356"/>
    <col min="4362" max="4362" width="12.42578125" style="356" bestFit="1" customWidth="1"/>
    <col min="4363" max="4608" width="11.42578125" style="356"/>
    <col min="4609" max="4609" width="45.85546875" style="356" customWidth="1"/>
    <col min="4610" max="4613" width="18.7109375" style="356" customWidth="1"/>
    <col min="4614" max="4615" width="13.7109375" style="356" customWidth="1"/>
    <col min="4616" max="4617" width="11.42578125" style="356"/>
    <col min="4618" max="4618" width="12.42578125" style="356" bestFit="1" customWidth="1"/>
    <col min="4619" max="4864" width="11.42578125" style="356"/>
    <col min="4865" max="4865" width="45.85546875" style="356" customWidth="1"/>
    <col min="4866" max="4869" width="18.7109375" style="356" customWidth="1"/>
    <col min="4870" max="4871" width="13.7109375" style="356" customWidth="1"/>
    <col min="4872" max="4873" width="11.42578125" style="356"/>
    <col min="4874" max="4874" width="12.42578125" style="356" bestFit="1" customWidth="1"/>
    <col min="4875" max="5120" width="11.42578125" style="356"/>
    <col min="5121" max="5121" width="45.85546875" style="356" customWidth="1"/>
    <col min="5122" max="5125" width="18.7109375" style="356" customWidth="1"/>
    <col min="5126" max="5127" width="13.7109375" style="356" customWidth="1"/>
    <col min="5128" max="5129" width="11.42578125" style="356"/>
    <col min="5130" max="5130" width="12.42578125" style="356" bestFit="1" customWidth="1"/>
    <col min="5131" max="5376" width="11.42578125" style="356"/>
    <col min="5377" max="5377" width="45.85546875" style="356" customWidth="1"/>
    <col min="5378" max="5381" width="18.7109375" style="356" customWidth="1"/>
    <col min="5382" max="5383" width="13.7109375" style="356" customWidth="1"/>
    <col min="5384" max="5385" width="11.42578125" style="356"/>
    <col min="5386" max="5386" width="12.42578125" style="356" bestFit="1" customWidth="1"/>
    <col min="5387" max="5632" width="11.42578125" style="356"/>
    <col min="5633" max="5633" width="45.85546875" style="356" customWidth="1"/>
    <col min="5634" max="5637" width="18.7109375" style="356" customWidth="1"/>
    <col min="5638" max="5639" width="13.7109375" style="356" customWidth="1"/>
    <col min="5640" max="5641" width="11.42578125" style="356"/>
    <col min="5642" max="5642" width="12.42578125" style="356" bestFit="1" customWidth="1"/>
    <col min="5643" max="5888" width="11.42578125" style="356"/>
    <col min="5889" max="5889" width="45.85546875" style="356" customWidth="1"/>
    <col min="5890" max="5893" width="18.7109375" style="356" customWidth="1"/>
    <col min="5894" max="5895" width="13.7109375" style="356" customWidth="1"/>
    <col min="5896" max="5897" width="11.42578125" style="356"/>
    <col min="5898" max="5898" width="12.42578125" style="356" bestFit="1" customWidth="1"/>
    <col min="5899" max="6144" width="11.42578125" style="356"/>
    <col min="6145" max="6145" width="45.85546875" style="356" customWidth="1"/>
    <col min="6146" max="6149" width="18.7109375" style="356" customWidth="1"/>
    <col min="6150" max="6151" width="13.7109375" style="356" customWidth="1"/>
    <col min="6152" max="6153" width="11.42578125" style="356"/>
    <col min="6154" max="6154" width="12.42578125" style="356" bestFit="1" customWidth="1"/>
    <col min="6155" max="6400" width="11.42578125" style="356"/>
    <col min="6401" max="6401" width="45.85546875" style="356" customWidth="1"/>
    <col min="6402" max="6405" width="18.7109375" style="356" customWidth="1"/>
    <col min="6406" max="6407" width="13.7109375" style="356" customWidth="1"/>
    <col min="6408" max="6409" width="11.42578125" style="356"/>
    <col min="6410" max="6410" width="12.42578125" style="356" bestFit="1" customWidth="1"/>
    <col min="6411" max="6656" width="11.42578125" style="356"/>
    <col min="6657" max="6657" width="45.85546875" style="356" customWidth="1"/>
    <col min="6658" max="6661" width="18.7109375" style="356" customWidth="1"/>
    <col min="6662" max="6663" width="13.7109375" style="356" customWidth="1"/>
    <col min="6664" max="6665" width="11.42578125" style="356"/>
    <col min="6666" max="6666" width="12.42578125" style="356" bestFit="1" customWidth="1"/>
    <col min="6667" max="6912" width="11.42578125" style="356"/>
    <col min="6913" max="6913" width="45.85546875" style="356" customWidth="1"/>
    <col min="6914" max="6917" width="18.7109375" style="356" customWidth="1"/>
    <col min="6918" max="6919" width="13.7109375" style="356" customWidth="1"/>
    <col min="6920" max="6921" width="11.42578125" style="356"/>
    <col min="6922" max="6922" width="12.42578125" style="356" bestFit="1" customWidth="1"/>
    <col min="6923" max="7168" width="11.42578125" style="356"/>
    <col min="7169" max="7169" width="45.85546875" style="356" customWidth="1"/>
    <col min="7170" max="7173" width="18.7109375" style="356" customWidth="1"/>
    <col min="7174" max="7175" width="13.7109375" style="356" customWidth="1"/>
    <col min="7176" max="7177" width="11.42578125" style="356"/>
    <col min="7178" max="7178" width="12.42578125" style="356" bestFit="1" customWidth="1"/>
    <col min="7179" max="7424" width="11.42578125" style="356"/>
    <col min="7425" max="7425" width="45.85546875" style="356" customWidth="1"/>
    <col min="7426" max="7429" width="18.7109375" style="356" customWidth="1"/>
    <col min="7430" max="7431" width="13.7109375" style="356" customWidth="1"/>
    <col min="7432" max="7433" width="11.42578125" style="356"/>
    <col min="7434" max="7434" width="12.42578125" style="356" bestFit="1" customWidth="1"/>
    <col min="7435" max="7680" width="11.42578125" style="356"/>
    <col min="7681" max="7681" width="45.85546875" style="356" customWidth="1"/>
    <col min="7682" max="7685" width="18.7109375" style="356" customWidth="1"/>
    <col min="7686" max="7687" width="13.7109375" style="356" customWidth="1"/>
    <col min="7688" max="7689" width="11.42578125" style="356"/>
    <col min="7690" max="7690" width="12.42578125" style="356" bestFit="1" customWidth="1"/>
    <col min="7691" max="7936" width="11.42578125" style="356"/>
    <col min="7937" max="7937" width="45.85546875" style="356" customWidth="1"/>
    <col min="7938" max="7941" width="18.7109375" style="356" customWidth="1"/>
    <col min="7942" max="7943" width="13.7109375" style="356" customWidth="1"/>
    <col min="7944" max="7945" width="11.42578125" style="356"/>
    <col min="7946" max="7946" width="12.42578125" style="356" bestFit="1" customWidth="1"/>
    <col min="7947" max="8192" width="11.42578125" style="356"/>
    <col min="8193" max="8193" width="45.85546875" style="356" customWidth="1"/>
    <col min="8194" max="8197" width="18.7109375" style="356" customWidth="1"/>
    <col min="8198" max="8199" width="13.7109375" style="356" customWidth="1"/>
    <col min="8200" max="8201" width="11.42578125" style="356"/>
    <col min="8202" max="8202" width="12.42578125" style="356" bestFit="1" customWidth="1"/>
    <col min="8203" max="8448" width="11.42578125" style="356"/>
    <col min="8449" max="8449" width="45.85546875" style="356" customWidth="1"/>
    <col min="8450" max="8453" width="18.7109375" style="356" customWidth="1"/>
    <col min="8454" max="8455" width="13.7109375" style="356" customWidth="1"/>
    <col min="8456" max="8457" width="11.42578125" style="356"/>
    <col min="8458" max="8458" width="12.42578125" style="356" bestFit="1" customWidth="1"/>
    <col min="8459" max="8704" width="11.42578125" style="356"/>
    <col min="8705" max="8705" width="45.85546875" style="356" customWidth="1"/>
    <col min="8706" max="8709" width="18.7109375" style="356" customWidth="1"/>
    <col min="8710" max="8711" width="13.7109375" style="356" customWidth="1"/>
    <col min="8712" max="8713" width="11.42578125" style="356"/>
    <col min="8714" max="8714" width="12.42578125" style="356" bestFit="1" customWidth="1"/>
    <col min="8715" max="8960" width="11.42578125" style="356"/>
    <col min="8961" max="8961" width="45.85546875" style="356" customWidth="1"/>
    <col min="8962" max="8965" width="18.7109375" style="356" customWidth="1"/>
    <col min="8966" max="8967" width="13.7109375" style="356" customWidth="1"/>
    <col min="8968" max="8969" width="11.42578125" style="356"/>
    <col min="8970" max="8970" width="12.42578125" style="356" bestFit="1" customWidth="1"/>
    <col min="8971" max="9216" width="11.42578125" style="356"/>
    <col min="9217" max="9217" width="45.85546875" style="356" customWidth="1"/>
    <col min="9218" max="9221" width="18.7109375" style="356" customWidth="1"/>
    <col min="9222" max="9223" width="13.7109375" style="356" customWidth="1"/>
    <col min="9224" max="9225" width="11.42578125" style="356"/>
    <col min="9226" max="9226" width="12.42578125" style="356" bestFit="1" customWidth="1"/>
    <col min="9227" max="9472" width="11.42578125" style="356"/>
    <col min="9473" max="9473" width="45.85546875" style="356" customWidth="1"/>
    <col min="9474" max="9477" width="18.7109375" style="356" customWidth="1"/>
    <col min="9478" max="9479" width="13.7109375" style="356" customWidth="1"/>
    <col min="9480" max="9481" width="11.42578125" style="356"/>
    <col min="9482" max="9482" width="12.42578125" style="356" bestFit="1" customWidth="1"/>
    <col min="9483" max="9728" width="11.42578125" style="356"/>
    <col min="9729" max="9729" width="45.85546875" style="356" customWidth="1"/>
    <col min="9730" max="9733" width="18.7109375" style="356" customWidth="1"/>
    <col min="9734" max="9735" width="13.7109375" style="356" customWidth="1"/>
    <col min="9736" max="9737" width="11.42578125" style="356"/>
    <col min="9738" max="9738" width="12.42578125" style="356" bestFit="1" customWidth="1"/>
    <col min="9739" max="9984" width="11.42578125" style="356"/>
    <col min="9985" max="9985" width="45.85546875" style="356" customWidth="1"/>
    <col min="9986" max="9989" width="18.7109375" style="356" customWidth="1"/>
    <col min="9990" max="9991" width="13.7109375" style="356" customWidth="1"/>
    <col min="9992" max="9993" width="11.42578125" style="356"/>
    <col min="9994" max="9994" width="12.42578125" style="356" bestFit="1" customWidth="1"/>
    <col min="9995" max="10240" width="11.42578125" style="356"/>
    <col min="10241" max="10241" width="45.85546875" style="356" customWidth="1"/>
    <col min="10242" max="10245" width="18.7109375" style="356" customWidth="1"/>
    <col min="10246" max="10247" width="13.7109375" style="356" customWidth="1"/>
    <col min="10248" max="10249" width="11.42578125" style="356"/>
    <col min="10250" max="10250" width="12.42578125" style="356" bestFit="1" customWidth="1"/>
    <col min="10251" max="10496" width="11.42578125" style="356"/>
    <col min="10497" max="10497" width="45.85546875" style="356" customWidth="1"/>
    <col min="10498" max="10501" width="18.7109375" style="356" customWidth="1"/>
    <col min="10502" max="10503" width="13.7109375" style="356" customWidth="1"/>
    <col min="10504" max="10505" width="11.42578125" style="356"/>
    <col min="10506" max="10506" width="12.42578125" style="356" bestFit="1" customWidth="1"/>
    <col min="10507" max="10752" width="11.42578125" style="356"/>
    <col min="10753" max="10753" width="45.85546875" style="356" customWidth="1"/>
    <col min="10754" max="10757" width="18.7109375" style="356" customWidth="1"/>
    <col min="10758" max="10759" width="13.7109375" style="356" customWidth="1"/>
    <col min="10760" max="10761" width="11.42578125" style="356"/>
    <col min="10762" max="10762" width="12.42578125" style="356" bestFit="1" customWidth="1"/>
    <col min="10763" max="11008" width="11.42578125" style="356"/>
    <col min="11009" max="11009" width="45.85546875" style="356" customWidth="1"/>
    <col min="11010" max="11013" width="18.7109375" style="356" customWidth="1"/>
    <col min="11014" max="11015" width="13.7109375" style="356" customWidth="1"/>
    <col min="11016" max="11017" width="11.42578125" style="356"/>
    <col min="11018" max="11018" width="12.42578125" style="356" bestFit="1" customWidth="1"/>
    <col min="11019" max="11264" width="11.42578125" style="356"/>
    <col min="11265" max="11265" width="45.85546875" style="356" customWidth="1"/>
    <col min="11266" max="11269" width="18.7109375" style="356" customWidth="1"/>
    <col min="11270" max="11271" width="13.7109375" style="356" customWidth="1"/>
    <col min="11272" max="11273" width="11.42578125" style="356"/>
    <col min="11274" max="11274" width="12.42578125" style="356" bestFit="1" customWidth="1"/>
    <col min="11275" max="11520" width="11.42578125" style="356"/>
    <col min="11521" max="11521" width="45.85546875" style="356" customWidth="1"/>
    <col min="11522" max="11525" width="18.7109375" style="356" customWidth="1"/>
    <col min="11526" max="11527" width="13.7109375" style="356" customWidth="1"/>
    <col min="11528" max="11529" width="11.42578125" style="356"/>
    <col min="11530" max="11530" width="12.42578125" style="356" bestFit="1" customWidth="1"/>
    <col min="11531" max="11776" width="11.42578125" style="356"/>
    <col min="11777" max="11777" width="45.85546875" style="356" customWidth="1"/>
    <col min="11778" max="11781" width="18.7109375" style="356" customWidth="1"/>
    <col min="11782" max="11783" width="13.7109375" style="356" customWidth="1"/>
    <col min="11784" max="11785" width="11.42578125" style="356"/>
    <col min="11786" max="11786" width="12.42578125" style="356" bestFit="1" customWidth="1"/>
    <col min="11787" max="12032" width="11.42578125" style="356"/>
    <col min="12033" max="12033" width="45.85546875" style="356" customWidth="1"/>
    <col min="12034" max="12037" width="18.7109375" style="356" customWidth="1"/>
    <col min="12038" max="12039" width="13.7109375" style="356" customWidth="1"/>
    <col min="12040" max="12041" width="11.42578125" style="356"/>
    <col min="12042" max="12042" width="12.42578125" style="356" bestFit="1" customWidth="1"/>
    <col min="12043" max="12288" width="11.42578125" style="356"/>
    <col min="12289" max="12289" width="45.85546875" style="356" customWidth="1"/>
    <col min="12290" max="12293" width="18.7109375" style="356" customWidth="1"/>
    <col min="12294" max="12295" width="13.7109375" style="356" customWidth="1"/>
    <col min="12296" max="12297" width="11.42578125" style="356"/>
    <col min="12298" max="12298" width="12.42578125" style="356" bestFit="1" customWidth="1"/>
    <col min="12299" max="12544" width="11.42578125" style="356"/>
    <col min="12545" max="12545" width="45.85546875" style="356" customWidth="1"/>
    <col min="12546" max="12549" width="18.7109375" style="356" customWidth="1"/>
    <col min="12550" max="12551" width="13.7109375" style="356" customWidth="1"/>
    <col min="12552" max="12553" width="11.42578125" style="356"/>
    <col min="12554" max="12554" width="12.42578125" style="356" bestFit="1" customWidth="1"/>
    <col min="12555" max="12800" width="11.42578125" style="356"/>
    <col min="12801" max="12801" width="45.85546875" style="356" customWidth="1"/>
    <col min="12802" max="12805" width="18.7109375" style="356" customWidth="1"/>
    <col min="12806" max="12807" width="13.7109375" style="356" customWidth="1"/>
    <col min="12808" max="12809" width="11.42578125" style="356"/>
    <col min="12810" max="12810" width="12.42578125" style="356" bestFit="1" customWidth="1"/>
    <col min="12811" max="13056" width="11.42578125" style="356"/>
    <col min="13057" max="13057" width="45.85546875" style="356" customWidth="1"/>
    <col min="13058" max="13061" width="18.7109375" style="356" customWidth="1"/>
    <col min="13062" max="13063" width="13.7109375" style="356" customWidth="1"/>
    <col min="13064" max="13065" width="11.42578125" style="356"/>
    <col min="13066" max="13066" width="12.42578125" style="356" bestFit="1" customWidth="1"/>
    <col min="13067" max="13312" width="11.42578125" style="356"/>
    <col min="13313" max="13313" width="45.85546875" style="356" customWidth="1"/>
    <col min="13314" max="13317" width="18.7109375" style="356" customWidth="1"/>
    <col min="13318" max="13319" width="13.7109375" style="356" customWidth="1"/>
    <col min="13320" max="13321" width="11.42578125" style="356"/>
    <col min="13322" max="13322" width="12.42578125" style="356" bestFit="1" customWidth="1"/>
    <col min="13323" max="13568" width="11.42578125" style="356"/>
    <col min="13569" max="13569" width="45.85546875" style="356" customWidth="1"/>
    <col min="13570" max="13573" width="18.7109375" style="356" customWidth="1"/>
    <col min="13574" max="13575" width="13.7109375" style="356" customWidth="1"/>
    <col min="13576" max="13577" width="11.42578125" style="356"/>
    <col min="13578" max="13578" width="12.42578125" style="356" bestFit="1" customWidth="1"/>
    <col min="13579" max="13824" width="11.42578125" style="356"/>
    <col min="13825" max="13825" width="45.85546875" style="356" customWidth="1"/>
    <col min="13826" max="13829" width="18.7109375" style="356" customWidth="1"/>
    <col min="13830" max="13831" width="13.7109375" style="356" customWidth="1"/>
    <col min="13832" max="13833" width="11.42578125" style="356"/>
    <col min="13834" max="13834" width="12.42578125" style="356" bestFit="1" customWidth="1"/>
    <col min="13835" max="14080" width="11.42578125" style="356"/>
    <col min="14081" max="14081" width="45.85546875" style="356" customWidth="1"/>
    <col min="14082" max="14085" width="18.7109375" style="356" customWidth="1"/>
    <col min="14086" max="14087" width="13.7109375" style="356" customWidth="1"/>
    <col min="14088" max="14089" width="11.42578125" style="356"/>
    <col min="14090" max="14090" width="12.42578125" style="356" bestFit="1" customWidth="1"/>
    <col min="14091" max="14336" width="11.42578125" style="356"/>
    <col min="14337" max="14337" width="45.85546875" style="356" customWidth="1"/>
    <col min="14338" max="14341" width="18.7109375" style="356" customWidth="1"/>
    <col min="14342" max="14343" width="13.7109375" style="356" customWidth="1"/>
    <col min="14344" max="14345" width="11.42578125" style="356"/>
    <col min="14346" max="14346" width="12.42578125" style="356" bestFit="1" customWidth="1"/>
    <col min="14347" max="14592" width="11.42578125" style="356"/>
    <col min="14593" max="14593" width="45.85546875" style="356" customWidth="1"/>
    <col min="14594" max="14597" width="18.7109375" style="356" customWidth="1"/>
    <col min="14598" max="14599" width="13.7109375" style="356" customWidth="1"/>
    <col min="14600" max="14601" width="11.42578125" style="356"/>
    <col min="14602" max="14602" width="12.42578125" style="356" bestFit="1" customWidth="1"/>
    <col min="14603" max="14848" width="11.42578125" style="356"/>
    <col min="14849" max="14849" width="45.85546875" style="356" customWidth="1"/>
    <col min="14850" max="14853" width="18.7109375" style="356" customWidth="1"/>
    <col min="14854" max="14855" width="13.7109375" style="356" customWidth="1"/>
    <col min="14856" max="14857" width="11.42578125" style="356"/>
    <col min="14858" max="14858" width="12.42578125" style="356" bestFit="1" customWidth="1"/>
    <col min="14859" max="15104" width="11.42578125" style="356"/>
    <col min="15105" max="15105" width="45.85546875" style="356" customWidth="1"/>
    <col min="15106" max="15109" width="18.7109375" style="356" customWidth="1"/>
    <col min="15110" max="15111" width="13.7109375" style="356" customWidth="1"/>
    <col min="15112" max="15113" width="11.42578125" style="356"/>
    <col min="15114" max="15114" width="12.42578125" style="356" bestFit="1" customWidth="1"/>
    <col min="15115" max="15360" width="11.42578125" style="356"/>
    <col min="15361" max="15361" width="45.85546875" style="356" customWidth="1"/>
    <col min="15362" max="15365" width="18.7109375" style="356" customWidth="1"/>
    <col min="15366" max="15367" width="13.7109375" style="356" customWidth="1"/>
    <col min="15368" max="15369" width="11.42578125" style="356"/>
    <col min="15370" max="15370" width="12.42578125" style="356" bestFit="1" customWidth="1"/>
    <col min="15371" max="15616" width="11.42578125" style="356"/>
    <col min="15617" max="15617" width="45.85546875" style="356" customWidth="1"/>
    <col min="15618" max="15621" width="18.7109375" style="356" customWidth="1"/>
    <col min="15622" max="15623" width="13.7109375" style="356" customWidth="1"/>
    <col min="15624" max="15625" width="11.42578125" style="356"/>
    <col min="15626" max="15626" width="12.42578125" style="356" bestFit="1" customWidth="1"/>
    <col min="15627" max="15872" width="11.42578125" style="356"/>
    <col min="15873" max="15873" width="45.85546875" style="356" customWidth="1"/>
    <col min="15874" max="15877" width="18.7109375" style="356" customWidth="1"/>
    <col min="15878" max="15879" width="13.7109375" style="356" customWidth="1"/>
    <col min="15880" max="15881" width="11.42578125" style="356"/>
    <col min="15882" max="15882" width="12.42578125" style="356" bestFit="1" customWidth="1"/>
    <col min="15883" max="16128" width="11.42578125" style="356"/>
    <col min="16129" max="16129" width="45.85546875" style="356" customWidth="1"/>
    <col min="16130" max="16133" width="18.7109375" style="356" customWidth="1"/>
    <col min="16134" max="16135" width="13.7109375" style="356" customWidth="1"/>
    <col min="16136" max="16137" width="11.42578125" style="356"/>
    <col min="16138" max="16138" width="12.42578125" style="356" bestFit="1" customWidth="1"/>
    <col min="16139" max="16384" width="11.42578125" style="356"/>
  </cols>
  <sheetData>
    <row r="1" spans="1:10" x14ac:dyDescent="0.25">
      <c r="A1" s="846" t="s">
        <v>498</v>
      </c>
      <c r="B1" s="846"/>
      <c r="C1" s="846"/>
      <c r="D1" s="846"/>
      <c r="E1" s="846"/>
      <c r="F1" s="846"/>
      <c r="G1" s="846"/>
    </row>
    <row r="2" spans="1:10" x14ac:dyDescent="0.25">
      <c r="A2" s="601"/>
      <c r="B2" s="601"/>
      <c r="C2" s="601"/>
      <c r="D2" s="601"/>
      <c r="E2" s="601"/>
      <c r="F2" s="601"/>
      <c r="G2" s="601"/>
    </row>
    <row r="3" spans="1:10" ht="16.5" customHeight="1" x14ac:dyDescent="0.25">
      <c r="A3" s="602"/>
      <c r="B3" s="847" t="s">
        <v>499</v>
      </c>
      <c r="C3" s="849">
        <v>2021</v>
      </c>
      <c r="D3" s="850"/>
      <c r="E3" s="851"/>
      <c r="F3" s="852" t="s">
        <v>7</v>
      </c>
      <c r="G3" s="853"/>
    </row>
    <row r="4" spans="1:10" ht="39.75" customHeight="1" x14ac:dyDescent="0.25">
      <c r="A4" s="603"/>
      <c r="B4" s="848"/>
      <c r="C4" s="604" t="s">
        <v>500</v>
      </c>
      <c r="D4" s="605" t="s">
        <v>501</v>
      </c>
      <c r="E4" s="606" t="s">
        <v>502</v>
      </c>
      <c r="F4" s="854"/>
      <c r="G4" s="855"/>
    </row>
    <row r="5" spans="1:10" ht="16.5" customHeight="1" x14ac:dyDescent="0.25">
      <c r="A5" s="607"/>
      <c r="B5" s="858" t="s">
        <v>503</v>
      </c>
      <c r="C5" s="859"/>
      <c r="D5" s="859"/>
      <c r="E5" s="860"/>
      <c r="F5" s="854"/>
      <c r="G5" s="855"/>
    </row>
    <row r="6" spans="1:10" x14ac:dyDescent="0.25">
      <c r="A6" s="607"/>
      <c r="B6" s="861" t="s">
        <v>32</v>
      </c>
      <c r="C6" s="862"/>
      <c r="D6" s="862"/>
      <c r="E6" s="863"/>
      <c r="F6" s="856"/>
      <c r="G6" s="857"/>
    </row>
    <row r="7" spans="1:10" x14ac:dyDescent="0.25">
      <c r="A7" s="608"/>
      <c r="B7" s="609">
        <v>1</v>
      </c>
      <c r="C7" s="609">
        <v>2</v>
      </c>
      <c r="D7" s="609">
        <v>3</v>
      </c>
      <c r="E7" s="609" t="s">
        <v>504</v>
      </c>
      <c r="F7" s="610" t="s">
        <v>505</v>
      </c>
      <c r="G7" s="610" t="s">
        <v>506</v>
      </c>
    </row>
    <row r="8" spans="1:10" x14ac:dyDescent="0.25">
      <c r="A8" s="611" t="s">
        <v>507</v>
      </c>
      <c r="B8" s="612">
        <f>SUM(B9:B15)</f>
        <v>167566.12923000002</v>
      </c>
      <c r="C8" s="612">
        <f>SUM(C9:C15)</f>
        <v>209773.63288000002</v>
      </c>
      <c r="D8" s="612">
        <f>SUM(D9:D15)</f>
        <v>26557.282999999999</v>
      </c>
      <c r="E8" s="612">
        <f>SUM(E9:E15)</f>
        <v>236330.91588000002</v>
      </c>
      <c r="F8" s="613">
        <f>(C8/B8-1)*100</f>
        <v>25.188565161677936</v>
      </c>
      <c r="G8" s="613">
        <f>(E8/B8-1)*100</f>
        <v>41.037402347352646</v>
      </c>
    </row>
    <row r="9" spans="1:10" x14ac:dyDescent="0.25">
      <c r="A9" s="614" t="s">
        <v>508</v>
      </c>
      <c r="B9" s="615">
        <v>17844.412670000002</v>
      </c>
      <c r="C9" s="615">
        <v>18592.589940000002</v>
      </c>
      <c r="D9" s="615">
        <v>4.3310700000001816</v>
      </c>
      <c r="E9" s="615">
        <v>18596.921010000002</v>
      </c>
      <c r="F9" s="616">
        <f>(C9/B9-1)*100</f>
        <v>4.1927817061630401</v>
      </c>
      <c r="G9" s="616">
        <f>(E9/B9-1)*100</f>
        <v>4.2170530009380203</v>
      </c>
      <c r="I9" s="617"/>
    </row>
    <row r="10" spans="1:10" x14ac:dyDescent="0.25">
      <c r="A10" s="614" t="s">
        <v>509</v>
      </c>
      <c r="B10" s="615">
        <v>3196.72946</v>
      </c>
      <c r="C10" s="615">
        <v>3500.7882799999998</v>
      </c>
      <c r="D10" s="615">
        <v>1184.4459900000002</v>
      </c>
      <c r="E10" s="615">
        <v>4685.2342699999999</v>
      </c>
      <c r="F10" s="616">
        <f t="shared" ref="F10:F15" si="0">(C10/B10-1)*100</f>
        <v>9.5115593547913093</v>
      </c>
      <c r="G10" s="616">
        <f t="shared" ref="G10:G15" si="1">(E10/B10-1)*100</f>
        <v>46.563365108788403</v>
      </c>
      <c r="I10" s="617"/>
      <c r="J10" s="618"/>
    </row>
    <row r="11" spans="1:10" x14ac:dyDescent="0.25">
      <c r="A11" s="614" t="s">
        <v>510</v>
      </c>
      <c r="B11" s="615">
        <v>31571.691459999998</v>
      </c>
      <c r="C11" s="615">
        <v>31713.04465</v>
      </c>
      <c r="D11" s="615"/>
      <c r="E11" s="615">
        <v>31713.04465</v>
      </c>
      <c r="F11" s="616">
        <f t="shared" si="0"/>
        <v>0.4477213081189868</v>
      </c>
      <c r="G11" s="616">
        <f t="shared" si="1"/>
        <v>0.4477213081189868</v>
      </c>
      <c r="I11" s="617"/>
      <c r="J11" s="618"/>
    </row>
    <row r="12" spans="1:10" x14ac:dyDescent="0.25">
      <c r="A12" s="614" t="s">
        <v>511</v>
      </c>
      <c r="B12" s="615">
        <v>98115.049329999994</v>
      </c>
      <c r="C12" s="615">
        <v>136585.88962</v>
      </c>
      <c r="D12" s="615">
        <v>4159.1361800000013</v>
      </c>
      <c r="E12" s="615">
        <v>140745.0258</v>
      </c>
      <c r="F12" s="616">
        <f t="shared" si="0"/>
        <v>39.209928092281984</v>
      </c>
      <c r="G12" s="616">
        <f t="shared" si="1"/>
        <v>43.448968085026806</v>
      </c>
      <c r="I12" s="617"/>
    </row>
    <row r="13" spans="1:10" x14ac:dyDescent="0.25">
      <c r="A13" s="614" t="s">
        <v>512</v>
      </c>
      <c r="B13" s="615">
        <v>2562.98</v>
      </c>
      <c r="C13" s="615">
        <v>3889.13</v>
      </c>
      <c r="D13" s="615"/>
      <c r="E13" s="615">
        <v>3889.13</v>
      </c>
      <c r="F13" s="616">
        <f t="shared" si="0"/>
        <v>51.742502867755505</v>
      </c>
      <c r="G13" s="616">
        <f t="shared" si="1"/>
        <v>51.742502867755505</v>
      </c>
      <c r="I13" s="617"/>
    </row>
    <row r="14" spans="1:10" x14ac:dyDescent="0.25">
      <c r="A14" s="614" t="s">
        <v>513</v>
      </c>
      <c r="B14" s="615">
        <f>6141.97748</f>
        <v>6141.9774799999996</v>
      </c>
      <c r="C14" s="615">
        <f>6682.03644</f>
        <v>6682.0364399999999</v>
      </c>
      <c r="D14" s="615">
        <v>1541.1997100000001</v>
      </c>
      <c r="E14" s="615">
        <f>8223.23615</f>
        <v>8223.2361500000006</v>
      </c>
      <c r="F14" s="616">
        <f t="shared" si="0"/>
        <v>8.7929166422147311</v>
      </c>
      <c r="G14" s="616">
        <f t="shared" si="1"/>
        <v>33.885807572189286</v>
      </c>
      <c r="I14" s="617"/>
    </row>
    <row r="15" spans="1:10" x14ac:dyDescent="0.25">
      <c r="A15" s="614" t="s">
        <v>514</v>
      </c>
      <c r="B15" s="615">
        <v>8133.2888299999986</v>
      </c>
      <c r="C15" s="615">
        <v>8810.1539499999999</v>
      </c>
      <c r="D15" s="615">
        <v>19668.170049999997</v>
      </c>
      <c r="E15" s="615">
        <v>28478.324000000001</v>
      </c>
      <c r="F15" s="616">
        <f t="shared" si="0"/>
        <v>8.3221576676750342</v>
      </c>
      <c r="G15" s="616">
        <f t="shared" si="1"/>
        <v>250.14524376604496</v>
      </c>
      <c r="I15" s="617"/>
    </row>
    <row r="16" spans="1:10" x14ac:dyDescent="0.25">
      <c r="A16" s="843" t="s">
        <v>73</v>
      </c>
      <c r="B16" s="844"/>
      <c r="C16" s="844"/>
      <c r="D16" s="844"/>
      <c r="E16" s="844"/>
      <c r="F16" s="844"/>
      <c r="G16" s="845"/>
    </row>
    <row r="18" spans="2:6" x14ac:dyDescent="0.25">
      <c r="B18" s="617"/>
      <c r="C18" s="619"/>
      <c r="D18" s="618"/>
      <c r="E18" s="617"/>
    </row>
    <row r="19" spans="2:6" x14ac:dyDescent="0.25">
      <c r="D19" s="618"/>
    </row>
    <row r="20" spans="2:6" x14ac:dyDescent="0.25">
      <c r="B20" s="617"/>
      <c r="C20" s="617"/>
      <c r="D20" s="618"/>
    </row>
    <row r="21" spans="2:6" x14ac:dyDescent="0.25">
      <c r="B21" s="617"/>
      <c r="C21" s="617"/>
      <c r="D21" s="618"/>
      <c r="E21" s="617"/>
      <c r="F21" s="617"/>
    </row>
    <row r="22" spans="2:6" x14ac:dyDescent="0.25">
      <c r="D22" s="618"/>
      <c r="E22" s="617"/>
      <c r="F22" s="617"/>
    </row>
    <row r="23" spans="2:6" x14ac:dyDescent="0.25">
      <c r="B23" s="617"/>
      <c r="C23" s="617"/>
      <c r="D23" s="618"/>
      <c r="E23" s="617"/>
      <c r="F23" s="617"/>
    </row>
    <row r="24" spans="2:6" x14ac:dyDescent="0.25">
      <c r="D24" s="618"/>
    </row>
    <row r="25" spans="2:6" x14ac:dyDescent="0.25">
      <c r="D25" s="618"/>
    </row>
    <row r="26" spans="2:6" x14ac:dyDescent="0.25">
      <c r="D26" s="618"/>
    </row>
    <row r="27" spans="2:6" x14ac:dyDescent="0.25">
      <c r="D27" s="618"/>
    </row>
    <row r="28" spans="2:6" x14ac:dyDescent="0.25">
      <c r="D28" s="618"/>
    </row>
    <row r="29" spans="2:6" x14ac:dyDescent="0.25">
      <c r="D29" s="618"/>
    </row>
    <row r="30" spans="2:6" x14ac:dyDescent="0.25">
      <c r="D30" s="618"/>
    </row>
    <row r="31" spans="2:6" x14ac:dyDescent="0.25">
      <c r="D31" s="618"/>
    </row>
    <row r="32" spans="2:6" x14ac:dyDescent="0.25">
      <c r="D32" s="618"/>
    </row>
  </sheetData>
  <mergeCells count="7">
    <mergeCell ref="A16:G16"/>
    <mergeCell ref="A1:G1"/>
    <mergeCell ref="B3:B4"/>
    <mergeCell ref="C3:E3"/>
    <mergeCell ref="F3:G6"/>
    <mergeCell ref="B5:E5"/>
    <mergeCell ref="B6:E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20"/>
  <sheetViews>
    <sheetView workbookViewId="0"/>
  </sheetViews>
  <sheetFormatPr baseColWidth="10" defaultRowHeight="14.25" x14ac:dyDescent="0.2"/>
  <cols>
    <col min="1" max="1" width="11.42578125" style="107"/>
    <col min="2" max="2" width="49.5703125" style="107" customWidth="1"/>
    <col min="3" max="3" width="20.7109375" style="107" customWidth="1"/>
    <col min="4" max="5" width="20.85546875" style="107" customWidth="1"/>
    <col min="6" max="257" width="11.42578125" style="107"/>
    <col min="258" max="258" width="49.5703125" style="107" customWidth="1"/>
    <col min="259" max="259" width="20.7109375" style="107" customWidth="1"/>
    <col min="260" max="261" width="20.85546875" style="107" customWidth="1"/>
    <col min="262" max="513" width="11.42578125" style="107"/>
    <col min="514" max="514" width="49.5703125" style="107" customWidth="1"/>
    <col min="515" max="515" width="20.7109375" style="107" customWidth="1"/>
    <col min="516" max="517" width="20.85546875" style="107" customWidth="1"/>
    <col min="518" max="769" width="11.42578125" style="107"/>
    <col min="770" max="770" width="49.5703125" style="107" customWidth="1"/>
    <col min="771" max="771" width="20.7109375" style="107" customWidth="1"/>
    <col min="772" max="773" width="20.85546875" style="107" customWidth="1"/>
    <col min="774" max="1025" width="11.42578125" style="107"/>
    <col min="1026" max="1026" width="49.5703125" style="107" customWidth="1"/>
    <col min="1027" max="1027" width="20.7109375" style="107" customWidth="1"/>
    <col min="1028" max="1029" width="20.85546875" style="107" customWidth="1"/>
    <col min="1030" max="1281" width="11.42578125" style="107"/>
    <col min="1282" max="1282" width="49.5703125" style="107" customWidth="1"/>
    <col min="1283" max="1283" width="20.7109375" style="107" customWidth="1"/>
    <col min="1284" max="1285" width="20.85546875" style="107" customWidth="1"/>
    <col min="1286" max="1537" width="11.42578125" style="107"/>
    <col min="1538" max="1538" width="49.5703125" style="107" customWidth="1"/>
    <col min="1539" max="1539" width="20.7109375" style="107" customWidth="1"/>
    <col min="1540" max="1541" width="20.85546875" style="107" customWidth="1"/>
    <col min="1542" max="1793" width="11.42578125" style="107"/>
    <col min="1794" max="1794" width="49.5703125" style="107" customWidth="1"/>
    <col min="1795" max="1795" width="20.7109375" style="107" customWidth="1"/>
    <col min="1796" max="1797" width="20.85546875" style="107" customWidth="1"/>
    <col min="1798" max="2049" width="11.42578125" style="107"/>
    <col min="2050" max="2050" width="49.5703125" style="107" customWidth="1"/>
    <col min="2051" max="2051" width="20.7109375" style="107" customWidth="1"/>
    <col min="2052" max="2053" width="20.85546875" style="107" customWidth="1"/>
    <col min="2054" max="2305" width="11.42578125" style="107"/>
    <col min="2306" max="2306" width="49.5703125" style="107" customWidth="1"/>
    <col min="2307" max="2307" width="20.7109375" style="107" customWidth="1"/>
    <col min="2308" max="2309" width="20.85546875" style="107" customWidth="1"/>
    <col min="2310" max="2561" width="11.42578125" style="107"/>
    <col min="2562" max="2562" width="49.5703125" style="107" customWidth="1"/>
    <col min="2563" max="2563" width="20.7109375" style="107" customWidth="1"/>
    <col min="2564" max="2565" width="20.85546875" style="107" customWidth="1"/>
    <col min="2566" max="2817" width="11.42578125" style="107"/>
    <col min="2818" max="2818" width="49.5703125" style="107" customWidth="1"/>
    <col min="2819" max="2819" width="20.7109375" style="107" customWidth="1"/>
    <col min="2820" max="2821" width="20.85546875" style="107" customWidth="1"/>
    <col min="2822" max="3073" width="11.42578125" style="107"/>
    <col min="3074" max="3074" width="49.5703125" style="107" customWidth="1"/>
    <col min="3075" max="3075" width="20.7109375" style="107" customWidth="1"/>
    <col min="3076" max="3077" width="20.85546875" style="107" customWidth="1"/>
    <col min="3078" max="3329" width="11.42578125" style="107"/>
    <col min="3330" max="3330" width="49.5703125" style="107" customWidth="1"/>
    <col min="3331" max="3331" width="20.7109375" style="107" customWidth="1"/>
    <col min="3332" max="3333" width="20.85546875" style="107" customWidth="1"/>
    <col min="3334" max="3585" width="11.42578125" style="107"/>
    <col min="3586" max="3586" width="49.5703125" style="107" customWidth="1"/>
    <col min="3587" max="3587" width="20.7109375" style="107" customWidth="1"/>
    <col min="3588" max="3589" width="20.85546875" style="107" customWidth="1"/>
    <col min="3590" max="3841" width="11.42578125" style="107"/>
    <col min="3842" max="3842" width="49.5703125" style="107" customWidth="1"/>
    <col min="3843" max="3843" width="20.7109375" style="107" customWidth="1"/>
    <col min="3844" max="3845" width="20.85546875" style="107" customWidth="1"/>
    <col min="3846" max="4097" width="11.42578125" style="107"/>
    <col min="4098" max="4098" width="49.5703125" style="107" customWidth="1"/>
    <col min="4099" max="4099" width="20.7109375" style="107" customWidth="1"/>
    <col min="4100" max="4101" width="20.85546875" style="107" customWidth="1"/>
    <col min="4102" max="4353" width="11.42578125" style="107"/>
    <col min="4354" max="4354" width="49.5703125" style="107" customWidth="1"/>
    <col min="4355" max="4355" width="20.7109375" style="107" customWidth="1"/>
    <col min="4356" max="4357" width="20.85546875" style="107" customWidth="1"/>
    <col min="4358" max="4609" width="11.42578125" style="107"/>
    <col min="4610" max="4610" width="49.5703125" style="107" customWidth="1"/>
    <col min="4611" max="4611" width="20.7109375" style="107" customWidth="1"/>
    <col min="4612" max="4613" width="20.85546875" style="107" customWidth="1"/>
    <col min="4614" max="4865" width="11.42578125" style="107"/>
    <col min="4866" max="4866" width="49.5703125" style="107" customWidth="1"/>
    <col min="4867" max="4867" width="20.7109375" style="107" customWidth="1"/>
    <col min="4868" max="4869" width="20.85546875" style="107" customWidth="1"/>
    <col min="4870" max="5121" width="11.42578125" style="107"/>
    <col min="5122" max="5122" width="49.5703125" style="107" customWidth="1"/>
    <col min="5123" max="5123" width="20.7109375" style="107" customWidth="1"/>
    <col min="5124" max="5125" width="20.85546875" style="107" customWidth="1"/>
    <col min="5126" max="5377" width="11.42578125" style="107"/>
    <col min="5378" max="5378" width="49.5703125" style="107" customWidth="1"/>
    <col min="5379" max="5379" width="20.7109375" style="107" customWidth="1"/>
    <col min="5380" max="5381" width="20.85546875" style="107" customWidth="1"/>
    <col min="5382" max="5633" width="11.42578125" style="107"/>
    <col min="5634" max="5634" width="49.5703125" style="107" customWidth="1"/>
    <col min="5635" max="5635" width="20.7109375" style="107" customWidth="1"/>
    <col min="5636" max="5637" width="20.85546875" style="107" customWidth="1"/>
    <col min="5638" max="5889" width="11.42578125" style="107"/>
    <col min="5890" max="5890" width="49.5703125" style="107" customWidth="1"/>
    <col min="5891" max="5891" width="20.7109375" style="107" customWidth="1"/>
    <col min="5892" max="5893" width="20.85546875" style="107" customWidth="1"/>
    <col min="5894" max="6145" width="11.42578125" style="107"/>
    <col min="6146" max="6146" width="49.5703125" style="107" customWidth="1"/>
    <col min="6147" max="6147" width="20.7109375" style="107" customWidth="1"/>
    <col min="6148" max="6149" width="20.85546875" style="107" customWidth="1"/>
    <col min="6150" max="6401" width="11.42578125" style="107"/>
    <col min="6402" max="6402" width="49.5703125" style="107" customWidth="1"/>
    <col min="6403" max="6403" width="20.7109375" style="107" customWidth="1"/>
    <col min="6404" max="6405" width="20.85546875" style="107" customWidth="1"/>
    <col min="6406" max="6657" width="11.42578125" style="107"/>
    <col min="6658" max="6658" width="49.5703125" style="107" customWidth="1"/>
    <col min="6659" max="6659" width="20.7109375" style="107" customWidth="1"/>
    <col min="6660" max="6661" width="20.85546875" style="107" customWidth="1"/>
    <col min="6662" max="6913" width="11.42578125" style="107"/>
    <col min="6914" max="6914" width="49.5703125" style="107" customWidth="1"/>
    <col min="6915" max="6915" width="20.7109375" style="107" customWidth="1"/>
    <col min="6916" max="6917" width="20.85546875" style="107" customWidth="1"/>
    <col min="6918" max="7169" width="11.42578125" style="107"/>
    <col min="7170" max="7170" width="49.5703125" style="107" customWidth="1"/>
    <col min="7171" max="7171" width="20.7109375" style="107" customWidth="1"/>
    <col min="7172" max="7173" width="20.85546875" style="107" customWidth="1"/>
    <col min="7174" max="7425" width="11.42578125" style="107"/>
    <col min="7426" max="7426" width="49.5703125" style="107" customWidth="1"/>
    <col min="7427" max="7427" width="20.7109375" style="107" customWidth="1"/>
    <col min="7428" max="7429" width="20.85546875" style="107" customWidth="1"/>
    <col min="7430" max="7681" width="11.42578125" style="107"/>
    <col min="7682" max="7682" width="49.5703125" style="107" customWidth="1"/>
    <col min="7683" max="7683" width="20.7109375" style="107" customWidth="1"/>
    <col min="7684" max="7685" width="20.85546875" style="107" customWidth="1"/>
    <col min="7686" max="7937" width="11.42578125" style="107"/>
    <col min="7938" max="7938" width="49.5703125" style="107" customWidth="1"/>
    <col min="7939" max="7939" width="20.7109375" style="107" customWidth="1"/>
    <col min="7940" max="7941" width="20.85546875" style="107" customWidth="1"/>
    <col min="7942" max="8193" width="11.42578125" style="107"/>
    <col min="8194" max="8194" width="49.5703125" style="107" customWidth="1"/>
    <col min="8195" max="8195" width="20.7109375" style="107" customWidth="1"/>
    <col min="8196" max="8197" width="20.85546875" style="107" customWidth="1"/>
    <col min="8198" max="8449" width="11.42578125" style="107"/>
    <col min="8450" max="8450" width="49.5703125" style="107" customWidth="1"/>
    <col min="8451" max="8451" width="20.7109375" style="107" customWidth="1"/>
    <col min="8452" max="8453" width="20.85546875" style="107" customWidth="1"/>
    <col min="8454" max="8705" width="11.42578125" style="107"/>
    <col min="8706" max="8706" width="49.5703125" style="107" customWidth="1"/>
    <col min="8707" max="8707" width="20.7109375" style="107" customWidth="1"/>
    <col min="8708" max="8709" width="20.85546875" style="107" customWidth="1"/>
    <col min="8710" max="8961" width="11.42578125" style="107"/>
    <col min="8962" max="8962" width="49.5703125" style="107" customWidth="1"/>
    <col min="8963" max="8963" width="20.7109375" style="107" customWidth="1"/>
    <col min="8964" max="8965" width="20.85546875" style="107" customWidth="1"/>
    <col min="8966" max="9217" width="11.42578125" style="107"/>
    <col min="9218" max="9218" width="49.5703125" style="107" customWidth="1"/>
    <col min="9219" max="9219" width="20.7109375" style="107" customWidth="1"/>
    <col min="9220" max="9221" width="20.85546875" style="107" customWidth="1"/>
    <col min="9222" max="9473" width="11.42578125" style="107"/>
    <col min="9474" max="9474" width="49.5703125" style="107" customWidth="1"/>
    <col min="9475" max="9475" width="20.7109375" style="107" customWidth="1"/>
    <col min="9476" max="9477" width="20.85546875" style="107" customWidth="1"/>
    <col min="9478" max="9729" width="11.42578125" style="107"/>
    <col min="9730" max="9730" width="49.5703125" style="107" customWidth="1"/>
    <col min="9731" max="9731" width="20.7109375" style="107" customWidth="1"/>
    <col min="9732" max="9733" width="20.85546875" style="107" customWidth="1"/>
    <col min="9734" max="9985" width="11.42578125" style="107"/>
    <col min="9986" max="9986" width="49.5703125" style="107" customWidth="1"/>
    <col min="9987" max="9987" width="20.7109375" style="107" customWidth="1"/>
    <col min="9988" max="9989" width="20.85546875" style="107" customWidth="1"/>
    <col min="9990" max="10241" width="11.42578125" style="107"/>
    <col min="10242" max="10242" width="49.5703125" style="107" customWidth="1"/>
    <col min="10243" max="10243" width="20.7109375" style="107" customWidth="1"/>
    <col min="10244" max="10245" width="20.85546875" style="107" customWidth="1"/>
    <col min="10246" max="10497" width="11.42578125" style="107"/>
    <col min="10498" max="10498" width="49.5703125" style="107" customWidth="1"/>
    <col min="10499" max="10499" width="20.7109375" style="107" customWidth="1"/>
    <col min="10500" max="10501" width="20.85546875" style="107" customWidth="1"/>
    <col min="10502" max="10753" width="11.42578125" style="107"/>
    <col min="10754" max="10754" width="49.5703125" style="107" customWidth="1"/>
    <col min="10755" max="10755" width="20.7109375" style="107" customWidth="1"/>
    <col min="10756" max="10757" width="20.85546875" style="107" customWidth="1"/>
    <col min="10758" max="11009" width="11.42578125" style="107"/>
    <col min="11010" max="11010" width="49.5703125" style="107" customWidth="1"/>
    <col min="11011" max="11011" width="20.7109375" style="107" customWidth="1"/>
    <col min="11012" max="11013" width="20.85546875" style="107" customWidth="1"/>
    <col min="11014" max="11265" width="11.42578125" style="107"/>
    <col min="11266" max="11266" width="49.5703125" style="107" customWidth="1"/>
    <col min="11267" max="11267" width="20.7109375" style="107" customWidth="1"/>
    <col min="11268" max="11269" width="20.85546875" style="107" customWidth="1"/>
    <col min="11270" max="11521" width="11.42578125" style="107"/>
    <col min="11522" max="11522" width="49.5703125" style="107" customWidth="1"/>
    <col min="11523" max="11523" width="20.7109375" style="107" customWidth="1"/>
    <col min="11524" max="11525" width="20.85546875" style="107" customWidth="1"/>
    <col min="11526" max="11777" width="11.42578125" style="107"/>
    <col min="11778" max="11778" width="49.5703125" style="107" customWidth="1"/>
    <col min="11779" max="11779" width="20.7109375" style="107" customWidth="1"/>
    <col min="11780" max="11781" width="20.85546875" style="107" customWidth="1"/>
    <col min="11782" max="12033" width="11.42578125" style="107"/>
    <col min="12034" max="12034" width="49.5703125" style="107" customWidth="1"/>
    <col min="12035" max="12035" width="20.7109375" style="107" customWidth="1"/>
    <col min="12036" max="12037" width="20.85546875" style="107" customWidth="1"/>
    <col min="12038" max="12289" width="11.42578125" style="107"/>
    <col min="12290" max="12290" width="49.5703125" style="107" customWidth="1"/>
    <col min="12291" max="12291" width="20.7109375" style="107" customWidth="1"/>
    <col min="12292" max="12293" width="20.85546875" style="107" customWidth="1"/>
    <col min="12294" max="12545" width="11.42578125" style="107"/>
    <col min="12546" max="12546" width="49.5703125" style="107" customWidth="1"/>
    <col min="12547" max="12547" width="20.7109375" style="107" customWidth="1"/>
    <col min="12548" max="12549" width="20.85546875" style="107" customWidth="1"/>
    <col min="12550" max="12801" width="11.42578125" style="107"/>
    <col min="12802" max="12802" width="49.5703125" style="107" customWidth="1"/>
    <col min="12803" max="12803" width="20.7109375" style="107" customWidth="1"/>
    <col min="12804" max="12805" width="20.85546875" style="107" customWidth="1"/>
    <col min="12806" max="13057" width="11.42578125" style="107"/>
    <col min="13058" max="13058" width="49.5703125" style="107" customWidth="1"/>
    <col min="13059" max="13059" width="20.7109375" style="107" customWidth="1"/>
    <col min="13060" max="13061" width="20.85546875" style="107" customWidth="1"/>
    <col min="13062" max="13313" width="11.42578125" style="107"/>
    <col min="13314" max="13314" width="49.5703125" style="107" customWidth="1"/>
    <col min="13315" max="13315" width="20.7109375" style="107" customWidth="1"/>
    <col min="13316" max="13317" width="20.85546875" style="107" customWidth="1"/>
    <col min="13318" max="13569" width="11.42578125" style="107"/>
    <col min="13570" max="13570" width="49.5703125" style="107" customWidth="1"/>
    <col min="13571" max="13571" width="20.7109375" style="107" customWidth="1"/>
    <col min="13572" max="13573" width="20.85546875" style="107" customWidth="1"/>
    <col min="13574" max="13825" width="11.42578125" style="107"/>
    <col min="13826" max="13826" width="49.5703125" style="107" customWidth="1"/>
    <col min="13827" max="13827" width="20.7109375" style="107" customWidth="1"/>
    <col min="13828" max="13829" width="20.85546875" style="107" customWidth="1"/>
    <col min="13830" max="14081" width="11.42578125" style="107"/>
    <col min="14082" max="14082" width="49.5703125" style="107" customWidth="1"/>
    <col min="14083" max="14083" width="20.7109375" style="107" customWidth="1"/>
    <col min="14084" max="14085" width="20.85546875" style="107" customWidth="1"/>
    <col min="14086" max="14337" width="11.42578125" style="107"/>
    <col min="14338" max="14338" width="49.5703125" style="107" customWidth="1"/>
    <col min="14339" max="14339" width="20.7109375" style="107" customWidth="1"/>
    <col min="14340" max="14341" width="20.85546875" style="107" customWidth="1"/>
    <col min="14342" max="14593" width="11.42578125" style="107"/>
    <col min="14594" max="14594" width="49.5703125" style="107" customWidth="1"/>
    <col min="14595" max="14595" width="20.7109375" style="107" customWidth="1"/>
    <col min="14596" max="14597" width="20.85546875" style="107" customWidth="1"/>
    <col min="14598" max="14849" width="11.42578125" style="107"/>
    <col min="14850" max="14850" width="49.5703125" style="107" customWidth="1"/>
    <col min="14851" max="14851" width="20.7109375" style="107" customWidth="1"/>
    <col min="14852" max="14853" width="20.85546875" style="107" customWidth="1"/>
    <col min="14854" max="15105" width="11.42578125" style="107"/>
    <col min="15106" max="15106" width="49.5703125" style="107" customWidth="1"/>
    <col min="15107" max="15107" width="20.7109375" style="107" customWidth="1"/>
    <col min="15108" max="15109" width="20.85546875" style="107" customWidth="1"/>
    <col min="15110" max="15361" width="11.42578125" style="107"/>
    <col min="15362" max="15362" width="49.5703125" style="107" customWidth="1"/>
    <col min="15363" max="15363" width="20.7109375" style="107" customWidth="1"/>
    <col min="15364" max="15365" width="20.85546875" style="107" customWidth="1"/>
    <col min="15366" max="15617" width="11.42578125" style="107"/>
    <col min="15618" max="15618" width="49.5703125" style="107" customWidth="1"/>
    <col min="15619" max="15619" width="20.7109375" style="107" customWidth="1"/>
    <col min="15620" max="15621" width="20.85546875" style="107" customWidth="1"/>
    <col min="15622" max="15873" width="11.42578125" style="107"/>
    <col min="15874" max="15874" width="49.5703125" style="107" customWidth="1"/>
    <col min="15875" max="15875" width="20.7109375" style="107" customWidth="1"/>
    <col min="15876" max="15877" width="20.85546875" style="107" customWidth="1"/>
    <col min="15878" max="16129" width="11.42578125" style="107"/>
    <col min="16130" max="16130" width="49.5703125" style="107" customWidth="1"/>
    <col min="16131" max="16131" width="20.7109375" style="107" customWidth="1"/>
    <col min="16132" max="16133" width="20.85546875" style="107" customWidth="1"/>
    <col min="16134" max="16384" width="11.42578125" style="107"/>
  </cols>
  <sheetData>
    <row r="3" spans="2:5" ht="15" x14ac:dyDescent="0.2">
      <c r="B3" s="864" t="s">
        <v>515</v>
      </c>
      <c r="C3" s="864"/>
      <c r="D3" s="865"/>
      <c r="E3" s="865"/>
    </row>
    <row r="4" spans="2:5" ht="15" x14ac:dyDescent="0.2">
      <c r="B4" s="620"/>
      <c r="C4" s="620"/>
      <c r="D4" s="621"/>
      <c r="E4" s="621"/>
    </row>
    <row r="5" spans="2:5" ht="15" x14ac:dyDescent="0.2">
      <c r="B5" s="622"/>
      <c r="C5" s="604">
        <v>2020</v>
      </c>
      <c r="D5" s="604">
        <v>2021</v>
      </c>
      <c r="E5" s="866" t="s">
        <v>7</v>
      </c>
    </row>
    <row r="6" spans="2:5" x14ac:dyDescent="0.2">
      <c r="B6" s="623"/>
      <c r="C6" s="858" t="s">
        <v>503</v>
      </c>
      <c r="D6" s="860"/>
      <c r="E6" s="867"/>
    </row>
    <row r="7" spans="2:5" x14ac:dyDescent="0.2">
      <c r="B7" s="623"/>
      <c r="C7" s="861" t="s">
        <v>32</v>
      </c>
      <c r="D7" s="863"/>
      <c r="E7" s="868"/>
    </row>
    <row r="8" spans="2:5" x14ac:dyDescent="0.2">
      <c r="B8" s="624"/>
      <c r="C8" s="609">
        <v>1</v>
      </c>
      <c r="D8" s="609">
        <v>2</v>
      </c>
      <c r="E8" s="610" t="s">
        <v>516</v>
      </c>
    </row>
    <row r="9" spans="2:5" ht="15" x14ac:dyDescent="0.2">
      <c r="B9" s="625" t="s">
        <v>517</v>
      </c>
      <c r="C9" s="626">
        <v>165258.69</v>
      </c>
      <c r="D9" s="626">
        <v>171855.59</v>
      </c>
      <c r="E9" s="627">
        <f t="shared" ref="E9:E16" si="0">+((D9/C9)-1)*100</f>
        <v>3.9918626972052174</v>
      </c>
    </row>
    <row r="10" spans="2:5" x14ac:dyDescent="0.2">
      <c r="B10" s="628" t="s">
        <v>518</v>
      </c>
      <c r="C10" s="629">
        <v>161126.82999999999</v>
      </c>
      <c r="D10" s="629">
        <v>167341.68</v>
      </c>
      <c r="E10" s="630">
        <f t="shared" si="0"/>
        <v>3.8571167818544083</v>
      </c>
    </row>
    <row r="11" spans="2:5" x14ac:dyDescent="0.2">
      <c r="B11" s="628" t="s">
        <v>519</v>
      </c>
      <c r="C11" s="631">
        <v>138874</v>
      </c>
      <c r="D11" s="631">
        <v>143046.12</v>
      </c>
      <c r="E11" s="630">
        <f t="shared" si="0"/>
        <v>3.0042484554344107</v>
      </c>
    </row>
    <row r="12" spans="2:5" x14ac:dyDescent="0.2">
      <c r="B12" s="628" t="s">
        <v>520</v>
      </c>
      <c r="C12" s="631">
        <v>2478.84</v>
      </c>
      <c r="D12" s="631">
        <v>2567.52</v>
      </c>
      <c r="E12" s="630">
        <f t="shared" si="0"/>
        <v>3.5774797889335241</v>
      </c>
    </row>
    <row r="13" spans="2:5" x14ac:dyDescent="0.2">
      <c r="B13" s="628" t="s">
        <v>521</v>
      </c>
      <c r="C13" s="631">
        <v>9950.85</v>
      </c>
      <c r="D13" s="631">
        <v>9986.1299999999992</v>
      </c>
      <c r="E13" s="630">
        <f t="shared" si="0"/>
        <v>0.35454257676479362</v>
      </c>
    </row>
    <row r="14" spans="2:5" x14ac:dyDescent="0.2">
      <c r="B14" s="628" t="s">
        <v>522</v>
      </c>
      <c r="C14" s="631">
        <v>2959.25</v>
      </c>
      <c r="D14" s="631">
        <v>3240.06</v>
      </c>
      <c r="E14" s="630">
        <f t="shared" si="0"/>
        <v>9.4892286897017897</v>
      </c>
    </row>
    <row r="15" spans="2:5" x14ac:dyDescent="0.2">
      <c r="B15" s="628" t="s">
        <v>523</v>
      </c>
      <c r="C15" s="631">
        <f>+C10-SUM(C11:C14)</f>
        <v>6863.8899999999849</v>
      </c>
      <c r="D15" s="631">
        <f>+D10-SUM(D11:D14)</f>
        <v>8501.8500000000058</v>
      </c>
      <c r="E15" s="630">
        <f t="shared" si="0"/>
        <v>23.863436039913587</v>
      </c>
    </row>
    <row r="16" spans="2:5" x14ac:dyDescent="0.2">
      <c r="B16" s="632" t="s">
        <v>524</v>
      </c>
      <c r="C16" s="633">
        <f>+C9-C10</f>
        <v>4131.8600000000151</v>
      </c>
      <c r="D16" s="633">
        <f>+D9-D10</f>
        <v>4513.9100000000035</v>
      </c>
      <c r="E16" s="634">
        <f t="shared" si="0"/>
        <v>9.246441070123069</v>
      </c>
    </row>
    <row r="17" spans="2:5" x14ac:dyDescent="0.2">
      <c r="B17" s="635" t="s">
        <v>525</v>
      </c>
      <c r="C17" s="636"/>
      <c r="D17" s="636"/>
      <c r="E17" s="637"/>
    </row>
    <row r="18" spans="2:5" x14ac:dyDescent="0.2">
      <c r="B18" s="638" t="s">
        <v>526</v>
      </c>
      <c r="C18" s="639"/>
      <c r="D18" s="639"/>
      <c r="E18" s="640"/>
    </row>
    <row r="19" spans="2:5" x14ac:dyDescent="0.2">
      <c r="C19" s="641"/>
      <c r="D19" s="641"/>
    </row>
    <row r="20" spans="2:5" x14ac:dyDescent="0.2">
      <c r="C20" s="641"/>
      <c r="D20" s="641"/>
    </row>
  </sheetData>
  <mergeCells count="4">
    <mergeCell ref="B3:E3"/>
    <mergeCell ref="E5:E7"/>
    <mergeCell ref="C6:D6"/>
    <mergeCell ref="C7:D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FFFF00"/>
  </sheetPr>
  <dimension ref="C1:L63"/>
  <sheetViews>
    <sheetView showGridLines="0" zoomScaleNormal="100" workbookViewId="0"/>
  </sheetViews>
  <sheetFormatPr baseColWidth="10" defaultRowHeight="14.25" x14ac:dyDescent="0.2"/>
  <cols>
    <col min="1" max="1" width="3.7109375" style="51" customWidth="1"/>
    <col min="2" max="2" width="1.28515625" style="51" customWidth="1"/>
    <col min="3" max="3" width="7" style="51" customWidth="1"/>
    <col min="4" max="4" width="76.140625" style="51" customWidth="1"/>
    <col min="5" max="5" width="12.7109375" style="51" customWidth="1"/>
    <col min="6" max="6" width="14.28515625" style="51" bestFit="1" customWidth="1"/>
    <col min="7" max="11" width="12.7109375" style="51" customWidth="1"/>
    <col min="12" max="256" width="11.42578125" style="51"/>
    <col min="257" max="257" width="3.7109375" style="51" customWidth="1"/>
    <col min="258" max="258" width="1.28515625" style="51" customWidth="1"/>
    <col min="259" max="259" width="7" style="51" customWidth="1"/>
    <col min="260" max="260" width="76.140625" style="51" customWidth="1"/>
    <col min="261" max="261" width="12.7109375" style="51" customWidth="1"/>
    <col min="262" max="262" width="14.28515625" style="51" bestFit="1" customWidth="1"/>
    <col min="263" max="267" width="12.7109375" style="51" customWidth="1"/>
    <col min="268" max="512" width="11.42578125" style="51"/>
    <col min="513" max="513" width="3.7109375" style="51" customWidth="1"/>
    <col min="514" max="514" width="1.28515625" style="51" customWidth="1"/>
    <col min="515" max="515" width="7" style="51" customWidth="1"/>
    <col min="516" max="516" width="76.140625" style="51" customWidth="1"/>
    <col min="517" max="517" width="12.7109375" style="51" customWidth="1"/>
    <col min="518" max="518" width="14.28515625" style="51" bestFit="1" customWidth="1"/>
    <col min="519" max="523" width="12.7109375" style="51" customWidth="1"/>
    <col min="524" max="768" width="11.42578125" style="51"/>
    <col min="769" max="769" width="3.7109375" style="51" customWidth="1"/>
    <col min="770" max="770" width="1.28515625" style="51" customWidth="1"/>
    <col min="771" max="771" width="7" style="51" customWidth="1"/>
    <col min="772" max="772" width="76.140625" style="51" customWidth="1"/>
    <col min="773" max="773" width="12.7109375" style="51" customWidth="1"/>
    <col min="774" max="774" width="14.28515625" style="51" bestFit="1" customWidth="1"/>
    <col min="775" max="779" width="12.7109375" style="51" customWidth="1"/>
    <col min="780" max="1024" width="11.42578125" style="51"/>
    <col min="1025" max="1025" width="3.7109375" style="51" customWidth="1"/>
    <col min="1026" max="1026" width="1.28515625" style="51" customWidth="1"/>
    <col min="1027" max="1027" width="7" style="51" customWidth="1"/>
    <col min="1028" max="1028" width="76.140625" style="51" customWidth="1"/>
    <col min="1029" max="1029" width="12.7109375" style="51" customWidth="1"/>
    <col min="1030" max="1030" width="14.28515625" style="51" bestFit="1" customWidth="1"/>
    <col min="1031" max="1035" width="12.7109375" style="51" customWidth="1"/>
    <col min="1036" max="1280" width="11.42578125" style="51"/>
    <col min="1281" max="1281" width="3.7109375" style="51" customWidth="1"/>
    <col min="1282" max="1282" width="1.28515625" style="51" customWidth="1"/>
    <col min="1283" max="1283" width="7" style="51" customWidth="1"/>
    <col min="1284" max="1284" width="76.140625" style="51" customWidth="1"/>
    <col min="1285" max="1285" width="12.7109375" style="51" customWidth="1"/>
    <col min="1286" max="1286" width="14.28515625" style="51" bestFit="1" customWidth="1"/>
    <col min="1287" max="1291" width="12.7109375" style="51" customWidth="1"/>
    <col min="1292" max="1536" width="11.42578125" style="51"/>
    <col min="1537" max="1537" width="3.7109375" style="51" customWidth="1"/>
    <col min="1538" max="1538" width="1.28515625" style="51" customWidth="1"/>
    <col min="1539" max="1539" width="7" style="51" customWidth="1"/>
    <col min="1540" max="1540" width="76.140625" style="51" customWidth="1"/>
    <col min="1541" max="1541" width="12.7109375" style="51" customWidth="1"/>
    <col min="1542" max="1542" width="14.28515625" style="51" bestFit="1" customWidth="1"/>
    <col min="1543" max="1547" width="12.7109375" style="51" customWidth="1"/>
    <col min="1548" max="1792" width="11.42578125" style="51"/>
    <col min="1793" max="1793" width="3.7109375" style="51" customWidth="1"/>
    <col min="1794" max="1794" width="1.28515625" style="51" customWidth="1"/>
    <col min="1795" max="1795" width="7" style="51" customWidth="1"/>
    <col min="1796" max="1796" width="76.140625" style="51" customWidth="1"/>
    <col min="1797" max="1797" width="12.7109375" style="51" customWidth="1"/>
    <col min="1798" max="1798" width="14.28515625" style="51" bestFit="1" customWidth="1"/>
    <col min="1799" max="1803" width="12.7109375" style="51" customWidth="1"/>
    <col min="1804" max="2048" width="11.42578125" style="51"/>
    <col min="2049" max="2049" width="3.7109375" style="51" customWidth="1"/>
    <col min="2050" max="2050" width="1.28515625" style="51" customWidth="1"/>
    <col min="2051" max="2051" width="7" style="51" customWidth="1"/>
    <col min="2052" max="2052" width="76.140625" style="51" customWidth="1"/>
    <col min="2053" max="2053" width="12.7109375" style="51" customWidth="1"/>
    <col min="2054" max="2054" width="14.28515625" style="51" bestFit="1" customWidth="1"/>
    <col min="2055" max="2059" width="12.7109375" style="51" customWidth="1"/>
    <col min="2060" max="2304" width="11.42578125" style="51"/>
    <col min="2305" max="2305" width="3.7109375" style="51" customWidth="1"/>
    <col min="2306" max="2306" width="1.28515625" style="51" customWidth="1"/>
    <col min="2307" max="2307" width="7" style="51" customWidth="1"/>
    <col min="2308" max="2308" width="76.140625" style="51" customWidth="1"/>
    <col min="2309" max="2309" width="12.7109375" style="51" customWidth="1"/>
    <col min="2310" max="2310" width="14.28515625" style="51" bestFit="1" customWidth="1"/>
    <col min="2311" max="2315" width="12.7109375" style="51" customWidth="1"/>
    <col min="2316" max="2560" width="11.42578125" style="51"/>
    <col min="2561" max="2561" width="3.7109375" style="51" customWidth="1"/>
    <col min="2562" max="2562" width="1.28515625" style="51" customWidth="1"/>
    <col min="2563" max="2563" width="7" style="51" customWidth="1"/>
    <col min="2564" max="2564" width="76.140625" style="51" customWidth="1"/>
    <col min="2565" max="2565" width="12.7109375" style="51" customWidth="1"/>
    <col min="2566" max="2566" width="14.28515625" style="51" bestFit="1" customWidth="1"/>
    <col min="2567" max="2571" width="12.7109375" style="51" customWidth="1"/>
    <col min="2572" max="2816" width="11.42578125" style="51"/>
    <col min="2817" max="2817" width="3.7109375" style="51" customWidth="1"/>
    <col min="2818" max="2818" width="1.28515625" style="51" customWidth="1"/>
    <col min="2819" max="2819" width="7" style="51" customWidth="1"/>
    <col min="2820" max="2820" width="76.140625" style="51" customWidth="1"/>
    <col min="2821" max="2821" width="12.7109375" style="51" customWidth="1"/>
    <col min="2822" max="2822" width="14.28515625" style="51" bestFit="1" customWidth="1"/>
    <col min="2823" max="2827" width="12.7109375" style="51" customWidth="1"/>
    <col min="2828" max="3072" width="11.42578125" style="51"/>
    <col min="3073" max="3073" width="3.7109375" style="51" customWidth="1"/>
    <col min="3074" max="3074" width="1.28515625" style="51" customWidth="1"/>
    <col min="3075" max="3075" width="7" style="51" customWidth="1"/>
    <col min="3076" max="3076" width="76.140625" style="51" customWidth="1"/>
    <col min="3077" max="3077" width="12.7109375" style="51" customWidth="1"/>
    <col min="3078" max="3078" width="14.28515625" style="51" bestFit="1" customWidth="1"/>
    <col min="3079" max="3083" width="12.7109375" style="51" customWidth="1"/>
    <col min="3084" max="3328" width="11.42578125" style="51"/>
    <col min="3329" max="3329" width="3.7109375" style="51" customWidth="1"/>
    <col min="3330" max="3330" width="1.28515625" style="51" customWidth="1"/>
    <col min="3331" max="3331" width="7" style="51" customWidth="1"/>
    <col min="3332" max="3332" width="76.140625" style="51" customWidth="1"/>
    <col min="3333" max="3333" width="12.7109375" style="51" customWidth="1"/>
    <col min="3334" max="3334" width="14.28515625" style="51" bestFit="1" customWidth="1"/>
    <col min="3335" max="3339" width="12.7109375" style="51" customWidth="1"/>
    <col min="3340" max="3584" width="11.42578125" style="51"/>
    <col min="3585" max="3585" width="3.7109375" style="51" customWidth="1"/>
    <col min="3586" max="3586" width="1.28515625" style="51" customWidth="1"/>
    <col min="3587" max="3587" width="7" style="51" customWidth="1"/>
    <col min="3588" max="3588" width="76.140625" style="51" customWidth="1"/>
    <col min="3589" max="3589" width="12.7109375" style="51" customWidth="1"/>
    <col min="3590" max="3590" width="14.28515625" style="51" bestFit="1" customWidth="1"/>
    <col min="3591" max="3595" width="12.7109375" style="51" customWidth="1"/>
    <col min="3596" max="3840" width="11.42578125" style="51"/>
    <col min="3841" max="3841" width="3.7109375" style="51" customWidth="1"/>
    <col min="3842" max="3842" width="1.28515625" style="51" customWidth="1"/>
    <col min="3843" max="3843" width="7" style="51" customWidth="1"/>
    <col min="3844" max="3844" width="76.140625" style="51" customWidth="1"/>
    <col min="3845" max="3845" width="12.7109375" style="51" customWidth="1"/>
    <col min="3846" max="3846" width="14.28515625" style="51" bestFit="1" customWidth="1"/>
    <col min="3847" max="3851" width="12.7109375" style="51" customWidth="1"/>
    <col min="3852" max="4096" width="11.42578125" style="51"/>
    <col min="4097" max="4097" width="3.7109375" style="51" customWidth="1"/>
    <col min="4098" max="4098" width="1.28515625" style="51" customWidth="1"/>
    <col min="4099" max="4099" width="7" style="51" customWidth="1"/>
    <col min="4100" max="4100" width="76.140625" style="51" customWidth="1"/>
    <col min="4101" max="4101" width="12.7109375" style="51" customWidth="1"/>
    <col min="4102" max="4102" width="14.28515625" style="51" bestFit="1" customWidth="1"/>
    <col min="4103" max="4107" width="12.7109375" style="51" customWidth="1"/>
    <col min="4108" max="4352" width="11.42578125" style="51"/>
    <col min="4353" max="4353" width="3.7109375" style="51" customWidth="1"/>
    <col min="4354" max="4354" width="1.28515625" style="51" customWidth="1"/>
    <col min="4355" max="4355" width="7" style="51" customWidth="1"/>
    <col min="4356" max="4356" width="76.140625" style="51" customWidth="1"/>
    <col min="4357" max="4357" width="12.7109375" style="51" customWidth="1"/>
    <col min="4358" max="4358" width="14.28515625" style="51" bestFit="1" customWidth="1"/>
    <col min="4359" max="4363" width="12.7109375" style="51" customWidth="1"/>
    <col min="4364" max="4608" width="11.42578125" style="51"/>
    <col min="4609" max="4609" width="3.7109375" style="51" customWidth="1"/>
    <col min="4610" max="4610" width="1.28515625" style="51" customWidth="1"/>
    <col min="4611" max="4611" width="7" style="51" customWidth="1"/>
    <col min="4612" max="4612" width="76.140625" style="51" customWidth="1"/>
    <col min="4613" max="4613" width="12.7109375" style="51" customWidth="1"/>
    <col min="4614" max="4614" width="14.28515625" style="51" bestFit="1" customWidth="1"/>
    <col min="4615" max="4619" width="12.7109375" style="51" customWidth="1"/>
    <col min="4620" max="4864" width="11.42578125" style="51"/>
    <col min="4865" max="4865" width="3.7109375" style="51" customWidth="1"/>
    <col min="4866" max="4866" width="1.28515625" style="51" customWidth="1"/>
    <col min="4867" max="4867" width="7" style="51" customWidth="1"/>
    <col min="4868" max="4868" width="76.140625" style="51" customWidth="1"/>
    <col min="4869" max="4869" width="12.7109375" style="51" customWidth="1"/>
    <col min="4870" max="4870" width="14.28515625" style="51" bestFit="1" customWidth="1"/>
    <col min="4871" max="4875" width="12.7109375" style="51" customWidth="1"/>
    <col min="4876" max="5120" width="11.42578125" style="51"/>
    <col min="5121" max="5121" width="3.7109375" style="51" customWidth="1"/>
    <col min="5122" max="5122" width="1.28515625" style="51" customWidth="1"/>
    <col min="5123" max="5123" width="7" style="51" customWidth="1"/>
    <col min="5124" max="5124" width="76.140625" style="51" customWidth="1"/>
    <col min="5125" max="5125" width="12.7109375" style="51" customWidth="1"/>
    <col min="5126" max="5126" width="14.28515625" style="51" bestFit="1" customWidth="1"/>
    <col min="5127" max="5131" width="12.7109375" style="51" customWidth="1"/>
    <col min="5132" max="5376" width="11.42578125" style="51"/>
    <col min="5377" max="5377" width="3.7109375" style="51" customWidth="1"/>
    <col min="5378" max="5378" width="1.28515625" style="51" customWidth="1"/>
    <col min="5379" max="5379" width="7" style="51" customWidth="1"/>
    <col min="5380" max="5380" width="76.140625" style="51" customWidth="1"/>
    <col min="5381" max="5381" width="12.7109375" style="51" customWidth="1"/>
    <col min="5382" max="5382" width="14.28515625" style="51" bestFit="1" customWidth="1"/>
    <col min="5383" max="5387" width="12.7109375" style="51" customWidth="1"/>
    <col min="5388" max="5632" width="11.42578125" style="51"/>
    <col min="5633" max="5633" width="3.7109375" style="51" customWidth="1"/>
    <col min="5634" max="5634" width="1.28515625" style="51" customWidth="1"/>
    <col min="5635" max="5635" width="7" style="51" customWidth="1"/>
    <col min="5636" max="5636" width="76.140625" style="51" customWidth="1"/>
    <col min="5637" max="5637" width="12.7109375" style="51" customWidth="1"/>
    <col min="5638" max="5638" width="14.28515625" style="51" bestFit="1" customWidth="1"/>
    <col min="5639" max="5643" width="12.7109375" style="51" customWidth="1"/>
    <col min="5644" max="5888" width="11.42578125" style="51"/>
    <col min="5889" max="5889" width="3.7109375" style="51" customWidth="1"/>
    <col min="5890" max="5890" width="1.28515625" style="51" customWidth="1"/>
    <col min="5891" max="5891" width="7" style="51" customWidth="1"/>
    <col min="5892" max="5892" width="76.140625" style="51" customWidth="1"/>
    <col min="5893" max="5893" width="12.7109375" style="51" customWidth="1"/>
    <col min="5894" max="5894" width="14.28515625" style="51" bestFit="1" customWidth="1"/>
    <col min="5895" max="5899" width="12.7109375" style="51" customWidth="1"/>
    <col min="5900" max="6144" width="11.42578125" style="51"/>
    <col min="6145" max="6145" width="3.7109375" style="51" customWidth="1"/>
    <col min="6146" max="6146" width="1.28515625" style="51" customWidth="1"/>
    <col min="6147" max="6147" width="7" style="51" customWidth="1"/>
    <col min="6148" max="6148" width="76.140625" style="51" customWidth="1"/>
    <col min="6149" max="6149" width="12.7109375" style="51" customWidth="1"/>
    <col min="6150" max="6150" width="14.28515625" style="51" bestFit="1" customWidth="1"/>
    <col min="6151" max="6155" width="12.7109375" style="51" customWidth="1"/>
    <col min="6156" max="6400" width="11.42578125" style="51"/>
    <col min="6401" max="6401" width="3.7109375" style="51" customWidth="1"/>
    <col min="6402" max="6402" width="1.28515625" style="51" customWidth="1"/>
    <col min="6403" max="6403" width="7" style="51" customWidth="1"/>
    <col min="6404" max="6404" width="76.140625" style="51" customWidth="1"/>
    <col min="6405" max="6405" width="12.7109375" style="51" customWidth="1"/>
    <col min="6406" max="6406" width="14.28515625" style="51" bestFit="1" customWidth="1"/>
    <col min="6407" max="6411" width="12.7109375" style="51" customWidth="1"/>
    <col min="6412" max="6656" width="11.42578125" style="51"/>
    <col min="6657" max="6657" width="3.7109375" style="51" customWidth="1"/>
    <col min="6658" max="6658" width="1.28515625" style="51" customWidth="1"/>
    <col min="6659" max="6659" width="7" style="51" customWidth="1"/>
    <col min="6660" max="6660" width="76.140625" style="51" customWidth="1"/>
    <col min="6661" max="6661" width="12.7109375" style="51" customWidth="1"/>
    <col min="6662" max="6662" width="14.28515625" style="51" bestFit="1" customWidth="1"/>
    <col min="6663" max="6667" width="12.7109375" style="51" customWidth="1"/>
    <col min="6668" max="6912" width="11.42578125" style="51"/>
    <col min="6913" max="6913" width="3.7109375" style="51" customWidth="1"/>
    <col min="6914" max="6914" width="1.28515625" style="51" customWidth="1"/>
    <col min="6915" max="6915" width="7" style="51" customWidth="1"/>
    <col min="6916" max="6916" width="76.140625" style="51" customWidth="1"/>
    <col min="6917" max="6917" width="12.7109375" style="51" customWidth="1"/>
    <col min="6918" max="6918" width="14.28515625" style="51" bestFit="1" customWidth="1"/>
    <col min="6919" max="6923" width="12.7109375" style="51" customWidth="1"/>
    <col min="6924" max="7168" width="11.42578125" style="51"/>
    <col min="7169" max="7169" width="3.7109375" style="51" customWidth="1"/>
    <col min="7170" max="7170" width="1.28515625" style="51" customWidth="1"/>
    <col min="7171" max="7171" width="7" style="51" customWidth="1"/>
    <col min="7172" max="7172" width="76.140625" style="51" customWidth="1"/>
    <col min="7173" max="7173" width="12.7109375" style="51" customWidth="1"/>
    <col min="7174" max="7174" width="14.28515625" style="51" bestFit="1" customWidth="1"/>
    <col min="7175" max="7179" width="12.7109375" style="51" customWidth="1"/>
    <col min="7180" max="7424" width="11.42578125" style="51"/>
    <col min="7425" max="7425" width="3.7109375" style="51" customWidth="1"/>
    <col min="7426" max="7426" width="1.28515625" style="51" customWidth="1"/>
    <col min="7427" max="7427" width="7" style="51" customWidth="1"/>
    <col min="7428" max="7428" width="76.140625" style="51" customWidth="1"/>
    <col min="7429" max="7429" width="12.7109375" style="51" customWidth="1"/>
    <col min="7430" max="7430" width="14.28515625" style="51" bestFit="1" customWidth="1"/>
    <col min="7431" max="7435" width="12.7109375" style="51" customWidth="1"/>
    <col min="7436" max="7680" width="11.42578125" style="51"/>
    <col min="7681" max="7681" width="3.7109375" style="51" customWidth="1"/>
    <col min="7682" max="7682" width="1.28515625" style="51" customWidth="1"/>
    <col min="7683" max="7683" width="7" style="51" customWidth="1"/>
    <col min="7684" max="7684" width="76.140625" style="51" customWidth="1"/>
    <col min="7685" max="7685" width="12.7109375" style="51" customWidth="1"/>
    <col min="7686" max="7686" width="14.28515625" style="51" bestFit="1" customWidth="1"/>
    <col min="7687" max="7691" width="12.7109375" style="51" customWidth="1"/>
    <col min="7692" max="7936" width="11.42578125" style="51"/>
    <col min="7937" max="7937" width="3.7109375" style="51" customWidth="1"/>
    <col min="7938" max="7938" width="1.28515625" style="51" customWidth="1"/>
    <col min="7939" max="7939" width="7" style="51" customWidth="1"/>
    <col min="7940" max="7940" width="76.140625" style="51" customWidth="1"/>
    <col min="7941" max="7941" width="12.7109375" style="51" customWidth="1"/>
    <col min="7942" max="7942" width="14.28515625" style="51" bestFit="1" customWidth="1"/>
    <col min="7943" max="7947" width="12.7109375" style="51" customWidth="1"/>
    <col min="7948" max="8192" width="11.42578125" style="51"/>
    <col min="8193" max="8193" width="3.7109375" style="51" customWidth="1"/>
    <col min="8194" max="8194" width="1.28515625" style="51" customWidth="1"/>
    <col min="8195" max="8195" width="7" style="51" customWidth="1"/>
    <col min="8196" max="8196" width="76.140625" style="51" customWidth="1"/>
    <col min="8197" max="8197" width="12.7109375" style="51" customWidth="1"/>
    <col min="8198" max="8198" width="14.28515625" style="51" bestFit="1" customWidth="1"/>
    <col min="8199" max="8203" width="12.7109375" style="51" customWidth="1"/>
    <col min="8204" max="8448" width="11.42578125" style="51"/>
    <col min="8449" max="8449" width="3.7109375" style="51" customWidth="1"/>
    <col min="8450" max="8450" width="1.28515625" style="51" customWidth="1"/>
    <col min="8451" max="8451" width="7" style="51" customWidth="1"/>
    <col min="8452" max="8452" width="76.140625" style="51" customWidth="1"/>
    <col min="8453" max="8453" width="12.7109375" style="51" customWidth="1"/>
    <col min="8454" max="8454" width="14.28515625" style="51" bestFit="1" customWidth="1"/>
    <col min="8455" max="8459" width="12.7109375" style="51" customWidth="1"/>
    <col min="8460" max="8704" width="11.42578125" style="51"/>
    <col min="8705" max="8705" width="3.7109375" style="51" customWidth="1"/>
    <col min="8706" max="8706" width="1.28515625" style="51" customWidth="1"/>
    <col min="8707" max="8707" width="7" style="51" customWidth="1"/>
    <col min="8708" max="8708" width="76.140625" style="51" customWidth="1"/>
    <col min="8709" max="8709" width="12.7109375" style="51" customWidth="1"/>
    <col min="8710" max="8710" width="14.28515625" style="51" bestFit="1" customWidth="1"/>
    <col min="8711" max="8715" width="12.7109375" style="51" customWidth="1"/>
    <col min="8716" max="8960" width="11.42578125" style="51"/>
    <col min="8961" max="8961" width="3.7109375" style="51" customWidth="1"/>
    <col min="8962" max="8962" width="1.28515625" style="51" customWidth="1"/>
    <col min="8963" max="8963" width="7" style="51" customWidth="1"/>
    <col min="8964" max="8964" width="76.140625" style="51" customWidth="1"/>
    <col min="8965" max="8965" width="12.7109375" style="51" customWidth="1"/>
    <col min="8966" max="8966" width="14.28515625" style="51" bestFit="1" customWidth="1"/>
    <col min="8967" max="8971" width="12.7109375" style="51" customWidth="1"/>
    <col min="8972" max="9216" width="11.42578125" style="51"/>
    <col min="9217" max="9217" width="3.7109375" style="51" customWidth="1"/>
    <col min="9218" max="9218" width="1.28515625" style="51" customWidth="1"/>
    <col min="9219" max="9219" width="7" style="51" customWidth="1"/>
    <col min="9220" max="9220" width="76.140625" style="51" customWidth="1"/>
    <col min="9221" max="9221" width="12.7109375" style="51" customWidth="1"/>
    <col min="9222" max="9222" width="14.28515625" style="51" bestFit="1" customWidth="1"/>
    <col min="9223" max="9227" width="12.7109375" style="51" customWidth="1"/>
    <col min="9228" max="9472" width="11.42578125" style="51"/>
    <col min="9473" max="9473" width="3.7109375" style="51" customWidth="1"/>
    <col min="9474" max="9474" width="1.28515625" style="51" customWidth="1"/>
    <col min="9475" max="9475" width="7" style="51" customWidth="1"/>
    <col min="9476" max="9476" width="76.140625" style="51" customWidth="1"/>
    <col min="9477" max="9477" width="12.7109375" style="51" customWidth="1"/>
    <col min="9478" max="9478" width="14.28515625" style="51" bestFit="1" customWidth="1"/>
    <col min="9479" max="9483" width="12.7109375" style="51" customWidth="1"/>
    <col min="9484" max="9728" width="11.42578125" style="51"/>
    <col min="9729" max="9729" width="3.7109375" style="51" customWidth="1"/>
    <col min="9730" max="9730" width="1.28515625" style="51" customWidth="1"/>
    <col min="9731" max="9731" width="7" style="51" customWidth="1"/>
    <col min="9732" max="9732" width="76.140625" style="51" customWidth="1"/>
    <col min="9733" max="9733" width="12.7109375" style="51" customWidth="1"/>
    <col min="9734" max="9734" width="14.28515625" style="51" bestFit="1" customWidth="1"/>
    <col min="9735" max="9739" width="12.7109375" style="51" customWidth="1"/>
    <col min="9740" max="9984" width="11.42578125" style="51"/>
    <col min="9985" max="9985" width="3.7109375" style="51" customWidth="1"/>
    <col min="9986" max="9986" width="1.28515625" style="51" customWidth="1"/>
    <col min="9987" max="9987" width="7" style="51" customWidth="1"/>
    <col min="9988" max="9988" width="76.140625" style="51" customWidth="1"/>
    <col min="9989" max="9989" width="12.7109375" style="51" customWidth="1"/>
    <col min="9990" max="9990" width="14.28515625" style="51" bestFit="1" customWidth="1"/>
    <col min="9991" max="9995" width="12.7109375" style="51" customWidth="1"/>
    <col min="9996" max="10240" width="11.42578125" style="51"/>
    <col min="10241" max="10241" width="3.7109375" style="51" customWidth="1"/>
    <col min="10242" max="10242" width="1.28515625" style="51" customWidth="1"/>
    <col min="10243" max="10243" width="7" style="51" customWidth="1"/>
    <col min="10244" max="10244" width="76.140625" style="51" customWidth="1"/>
    <col min="10245" max="10245" width="12.7109375" style="51" customWidth="1"/>
    <col min="10246" max="10246" width="14.28515625" style="51" bestFit="1" customWidth="1"/>
    <col min="10247" max="10251" width="12.7109375" style="51" customWidth="1"/>
    <col min="10252" max="10496" width="11.42578125" style="51"/>
    <col min="10497" max="10497" width="3.7109375" style="51" customWidth="1"/>
    <col min="10498" max="10498" width="1.28515625" style="51" customWidth="1"/>
    <col min="10499" max="10499" width="7" style="51" customWidth="1"/>
    <col min="10500" max="10500" width="76.140625" style="51" customWidth="1"/>
    <col min="10501" max="10501" width="12.7109375" style="51" customWidth="1"/>
    <col min="10502" max="10502" width="14.28515625" style="51" bestFit="1" customWidth="1"/>
    <col min="10503" max="10507" width="12.7109375" style="51" customWidth="1"/>
    <col min="10508" max="10752" width="11.42578125" style="51"/>
    <col min="10753" max="10753" width="3.7109375" style="51" customWidth="1"/>
    <col min="10754" max="10754" width="1.28515625" style="51" customWidth="1"/>
    <col min="10755" max="10755" width="7" style="51" customWidth="1"/>
    <col min="10756" max="10756" width="76.140625" style="51" customWidth="1"/>
    <col min="10757" max="10757" width="12.7109375" style="51" customWidth="1"/>
    <col min="10758" max="10758" width="14.28515625" style="51" bestFit="1" customWidth="1"/>
    <col min="10759" max="10763" width="12.7109375" style="51" customWidth="1"/>
    <col min="10764" max="11008" width="11.42578125" style="51"/>
    <col min="11009" max="11009" width="3.7109375" style="51" customWidth="1"/>
    <col min="11010" max="11010" width="1.28515625" style="51" customWidth="1"/>
    <col min="11011" max="11011" width="7" style="51" customWidth="1"/>
    <col min="11012" max="11012" width="76.140625" style="51" customWidth="1"/>
    <col min="11013" max="11013" width="12.7109375" style="51" customWidth="1"/>
    <col min="11014" max="11014" width="14.28515625" style="51" bestFit="1" customWidth="1"/>
    <col min="11015" max="11019" width="12.7109375" style="51" customWidth="1"/>
    <col min="11020" max="11264" width="11.42578125" style="51"/>
    <col min="11265" max="11265" width="3.7109375" style="51" customWidth="1"/>
    <col min="11266" max="11266" width="1.28515625" style="51" customWidth="1"/>
    <col min="11267" max="11267" width="7" style="51" customWidth="1"/>
    <col min="11268" max="11268" width="76.140625" style="51" customWidth="1"/>
    <col min="11269" max="11269" width="12.7109375" style="51" customWidth="1"/>
    <col min="11270" max="11270" width="14.28515625" style="51" bestFit="1" customWidth="1"/>
    <col min="11271" max="11275" width="12.7109375" style="51" customWidth="1"/>
    <col min="11276" max="11520" width="11.42578125" style="51"/>
    <col min="11521" max="11521" width="3.7109375" style="51" customWidth="1"/>
    <col min="11522" max="11522" width="1.28515625" style="51" customWidth="1"/>
    <col min="11523" max="11523" width="7" style="51" customWidth="1"/>
    <col min="11524" max="11524" width="76.140625" style="51" customWidth="1"/>
    <col min="11525" max="11525" width="12.7109375" style="51" customWidth="1"/>
    <col min="11526" max="11526" width="14.28515625" style="51" bestFit="1" customWidth="1"/>
    <col min="11527" max="11531" width="12.7109375" style="51" customWidth="1"/>
    <col min="11532" max="11776" width="11.42578125" style="51"/>
    <col min="11777" max="11777" width="3.7109375" style="51" customWidth="1"/>
    <col min="11778" max="11778" width="1.28515625" style="51" customWidth="1"/>
    <col min="11779" max="11779" width="7" style="51" customWidth="1"/>
    <col min="11780" max="11780" width="76.140625" style="51" customWidth="1"/>
    <col min="11781" max="11781" width="12.7109375" style="51" customWidth="1"/>
    <col min="11782" max="11782" width="14.28515625" style="51" bestFit="1" customWidth="1"/>
    <col min="11783" max="11787" width="12.7109375" style="51" customWidth="1"/>
    <col min="11788" max="12032" width="11.42578125" style="51"/>
    <col min="12033" max="12033" width="3.7109375" style="51" customWidth="1"/>
    <col min="12034" max="12034" width="1.28515625" style="51" customWidth="1"/>
    <col min="12035" max="12035" width="7" style="51" customWidth="1"/>
    <col min="12036" max="12036" width="76.140625" style="51" customWidth="1"/>
    <col min="12037" max="12037" width="12.7109375" style="51" customWidth="1"/>
    <col min="12038" max="12038" width="14.28515625" style="51" bestFit="1" customWidth="1"/>
    <col min="12039" max="12043" width="12.7109375" style="51" customWidth="1"/>
    <col min="12044" max="12288" width="11.42578125" style="51"/>
    <col min="12289" max="12289" width="3.7109375" style="51" customWidth="1"/>
    <col min="12290" max="12290" width="1.28515625" style="51" customWidth="1"/>
    <col min="12291" max="12291" width="7" style="51" customWidth="1"/>
    <col min="12292" max="12292" width="76.140625" style="51" customWidth="1"/>
    <col min="12293" max="12293" width="12.7109375" style="51" customWidth="1"/>
    <col min="12294" max="12294" width="14.28515625" style="51" bestFit="1" customWidth="1"/>
    <col min="12295" max="12299" width="12.7109375" style="51" customWidth="1"/>
    <col min="12300" max="12544" width="11.42578125" style="51"/>
    <col min="12545" max="12545" width="3.7109375" style="51" customWidth="1"/>
    <col min="12546" max="12546" width="1.28515625" style="51" customWidth="1"/>
    <col min="12547" max="12547" width="7" style="51" customWidth="1"/>
    <col min="12548" max="12548" width="76.140625" style="51" customWidth="1"/>
    <col min="12549" max="12549" width="12.7109375" style="51" customWidth="1"/>
    <col min="12550" max="12550" width="14.28515625" style="51" bestFit="1" customWidth="1"/>
    <col min="12551" max="12555" width="12.7109375" style="51" customWidth="1"/>
    <col min="12556" max="12800" width="11.42578125" style="51"/>
    <col min="12801" max="12801" width="3.7109375" style="51" customWidth="1"/>
    <col min="12802" max="12802" width="1.28515625" style="51" customWidth="1"/>
    <col min="12803" max="12803" width="7" style="51" customWidth="1"/>
    <col min="12804" max="12804" width="76.140625" style="51" customWidth="1"/>
    <col min="12805" max="12805" width="12.7109375" style="51" customWidth="1"/>
    <col min="12806" max="12806" width="14.28515625" style="51" bestFit="1" customWidth="1"/>
    <col min="12807" max="12811" width="12.7109375" style="51" customWidth="1"/>
    <col min="12812" max="13056" width="11.42578125" style="51"/>
    <col min="13057" max="13057" width="3.7109375" style="51" customWidth="1"/>
    <col min="13058" max="13058" width="1.28515625" style="51" customWidth="1"/>
    <col min="13059" max="13059" width="7" style="51" customWidth="1"/>
    <col min="13060" max="13060" width="76.140625" style="51" customWidth="1"/>
    <col min="13061" max="13061" width="12.7109375" style="51" customWidth="1"/>
    <col min="13062" max="13062" width="14.28515625" style="51" bestFit="1" customWidth="1"/>
    <col min="13063" max="13067" width="12.7109375" style="51" customWidth="1"/>
    <col min="13068" max="13312" width="11.42578125" style="51"/>
    <col min="13313" max="13313" width="3.7109375" style="51" customWidth="1"/>
    <col min="13314" max="13314" width="1.28515625" style="51" customWidth="1"/>
    <col min="13315" max="13315" width="7" style="51" customWidth="1"/>
    <col min="13316" max="13316" width="76.140625" style="51" customWidth="1"/>
    <col min="13317" max="13317" width="12.7109375" style="51" customWidth="1"/>
    <col min="13318" max="13318" width="14.28515625" style="51" bestFit="1" customWidth="1"/>
    <col min="13319" max="13323" width="12.7109375" style="51" customWidth="1"/>
    <col min="13324" max="13568" width="11.42578125" style="51"/>
    <col min="13569" max="13569" width="3.7109375" style="51" customWidth="1"/>
    <col min="13570" max="13570" width="1.28515625" style="51" customWidth="1"/>
    <col min="13571" max="13571" width="7" style="51" customWidth="1"/>
    <col min="13572" max="13572" width="76.140625" style="51" customWidth="1"/>
    <col min="13573" max="13573" width="12.7109375" style="51" customWidth="1"/>
    <col min="13574" max="13574" width="14.28515625" style="51" bestFit="1" customWidth="1"/>
    <col min="13575" max="13579" width="12.7109375" style="51" customWidth="1"/>
    <col min="13580" max="13824" width="11.42578125" style="51"/>
    <col min="13825" max="13825" width="3.7109375" style="51" customWidth="1"/>
    <col min="13826" max="13826" width="1.28515625" style="51" customWidth="1"/>
    <col min="13827" max="13827" width="7" style="51" customWidth="1"/>
    <col min="13828" max="13828" width="76.140625" style="51" customWidth="1"/>
    <col min="13829" max="13829" width="12.7109375" style="51" customWidth="1"/>
    <col min="13830" max="13830" width="14.28515625" style="51" bestFit="1" customWidth="1"/>
    <col min="13831" max="13835" width="12.7109375" style="51" customWidth="1"/>
    <col min="13836" max="14080" width="11.42578125" style="51"/>
    <col min="14081" max="14081" width="3.7109375" style="51" customWidth="1"/>
    <col min="14082" max="14082" width="1.28515625" style="51" customWidth="1"/>
    <col min="14083" max="14083" width="7" style="51" customWidth="1"/>
    <col min="14084" max="14084" width="76.140625" style="51" customWidth="1"/>
    <col min="14085" max="14085" width="12.7109375" style="51" customWidth="1"/>
    <col min="14086" max="14086" width="14.28515625" style="51" bestFit="1" customWidth="1"/>
    <col min="14087" max="14091" width="12.7109375" style="51" customWidth="1"/>
    <col min="14092" max="14336" width="11.42578125" style="51"/>
    <col min="14337" max="14337" width="3.7109375" style="51" customWidth="1"/>
    <col min="14338" max="14338" width="1.28515625" style="51" customWidth="1"/>
    <col min="14339" max="14339" width="7" style="51" customWidth="1"/>
    <col min="14340" max="14340" width="76.140625" style="51" customWidth="1"/>
    <col min="14341" max="14341" width="12.7109375" style="51" customWidth="1"/>
    <col min="14342" max="14342" width="14.28515625" style="51" bestFit="1" customWidth="1"/>
    <col min="14343" max="14347" width="12.7109375" style="51" customWidth="1"/>
    <col min="14348" max="14592" width="11.42578125" style="51"/>
    <col min="14593" max="14593" width="3.7109375" style="51" customWidth="1"/>
    <col min="14594" max="14594" width="1.28515625" style="51" customWidth="1"/>
    <col min="14595" max="14595" width="7" style="51" customWidth="1"/>
    <col min="14596" max="14596" width="76.140625" style="51" customWidth="1"/>
    <col min="14597" max="14597" width="12.7109375" style="51" customWidth="1"/>
    <col min="14598" max="14598" width="14.28515625" style="51" bestFit="1" customWidth="1"/>
    <col min="14599" max="14603" width="12.7109375" style="51" customWidth="1"/>
    <col min="14604" max="14848" width="11.42578125" style="51"/>
    <col min="14849" max="14849" width="3.7109375" style="51" customWidth="1"/>
    <col min="14850" max="14850" width="1.28515625" style="51" customWidth="1"/>
    <col min="14851" max="14851" width="7" style="51" customWidth="1"/>
    <col min="14852" max="14852" width="76.140625" style="51" customWidth="1"/>
    <col min="14853" max="14853" width="12.7109375" style="51" customWidth="1"/>
    <col min="14854" max="14854" width="14.28515625" style="51" bestFit="1" customWidth="1"/>
    <col min="14855" max="14859" width="12.7109375" style="51" customWidth="1"/>
    <col min="14860" max="15104" width="11.42578125" style="51"/>
    <col min="15105" max="15105" width="3.7109375" style="51" customWidth="1"/>
    <col min="15106" max="15106" width="1.28515625" style="51" customWidth="1"/>
    <col min="15107" max="15107" width="7" style="51" customWidth="1"/>
    <col min="15108" max="15108" width="76.140625" style="51" customWidth="1"/>
    <col min="15109" max="15109" width="12.7109375" style="51" customWidth="1"/>
    <col min="15110" max="15110" width="14.28515625" style="51" bestFit="1" customWidth="1"/>
    <col min="15111" max="15115" width="12.7109375" style="51" customWidth="1"/>
    <col min="15116" max="15360" width="11.42578125" style="51"/>
    <col min="15361" max="15361" width="3.7109375" style="51" customWidth="1"/>
    <col min="15362" max="15362" width="1.28515625" style="51" customWidth="1"/>
    <col min="15363" max="15363" width="7" style="51" customWidth="1"/>
    <col min="15364" max="15364" width="76.140625" style="51" customWidth="1"/>
    <col min="15365" max="15365" width="12.7109375" style="51" customWidth="1"/>
    <col min="15366" max="15366" width="14.28515625" style="51" bestFit="1" customWidth="1"/>
    <col min="15367" max="15371" width="12.7109375" style="51" customWidth="1"/>
    <col min="15372" max="15616" width="11.42578125" style="51"/>
    <col min="15617" max="15617" width="3.7109375" style="51" customWidth="1"/>
    <col min="15618" max="15618" width="1.28515625" style="51" customWidth="1"/>
    <col min="15619" max="15619" width="7" style="51" customWidth="1"/>
    <col min="15620" max="15620" width="76.140625" style="51" customWidth="1"/>
    <col min="15621" max="15621" width="12.7109375" style="51" customWidth="1"/>
    <col min="15622" max="15622" width="14.28515625" style="51" bestFit="1" customWidth="1"/>
    <col min="15623" max="15627" width="12.7109375" style="51" customWidth="1"/>
    <col min="15628" max="15872" width="11.42578125" style="51"/>
    <col min="15873" max="15873" width="3.7109375" style="51" customWidth="1"/>
    <col min="15874" max="15874" width="1.28515625" style="51" customWidth="1"/>
    <col min="15875" max="15875" width="7" style="51" customWidth="1"/>
    <col min="15876" max="15876" width="76.140625" style="51" customWidth="1"/>
    <col min="15877" max="15877" width="12.7109375" style="51" customWidth="1"/>
    <col min="15878" max="15878" width="14.28515625" style="51" bestFit="1" customWidth="1"/>
    <col min="15879" max="15883" width="12.7109375" style="51" customWidth="1"/>
    <col min="15884" max="16128" width="11.42578125" style="51"/>
    <col min="16129" max="16129" width="3.7109375" style="51" customWidth="1"/>
    <col min="16130" max="16130" width="1.28515625" style="51" customWidth="1"/>
    <col min="16131" max="16131" width="7" style="51" customWidth="1"/>
    <col min="16132" max="16132" width="76.140625" style="51" customWidth="1"/>
    <col min="16133" max="16133" width="12.7109375" style="51" customWidth="1"/>
    <col min="16134" max="16134" width="14.28515625" style="51" bestFit="1" customWidth="1"/>
    <col min="16135" max="16139" width="12.7109375" style="51" customWidth="1"/>
    <col min="16140" max="16384" width="11.42578125" style="51"/>
  </cols>
  <sheetData>
    <row r="1" spans="3:12" x14ac:dyDescent="0.2">
      <c r="C1" s="440"/>
    </row>
    <row r="2" spans="3:12" x14ac:dyDescent="0.2">
      <c r="D2" s="441"/>
    </row>
    <row r="3" spans="3:12" ht="23.25" customHeight="1" x14ac:dyDescent="0.2">
      <c r="D3" s="799" t="s">
        <v>394</v>
      </c>
      <c r="E3" s="799"/>
      <c r="F3" s="799"/>
      <c r="G3" s="799"/>
      <c r="H3" s="799"/>
      <c r="I3" s="799"/>
      <c r="J3" s="799"/>
      <c r="K3" s="799"/>
    </row>
    <row r="4" spans="3:12" x14ac:dyDescent="0.2">
      <c r="D4" s="869" t="s">
        <v>395</v>
      </c>
      <c r="E4" s="869"/>
      <c r="F4" s="869"/>
      <c r="G4" s="869"/>
      <c r="H4" s="869"/>
      <c r="I4" s="869"/>
      <c r="J4" s="869"/>
      <c r="K4" s="869"/>
    </row>
    <row r="5" spans="3:12" ht="15" customHeight="1" x14ac:dyDescent="0.2">
      <c r="D5" s="442"/>
      <c r="E5" s="870" t="s">
        <v>5</v>
      </c>
      <c r="F5" s="25" t="s">
        <v>373</v>
      </c>
      <c r="G5" s="25" t="s">
        <v>218</v>
      </c>
      <c r="H5" s="25" t="s">
        <v>71</v>
      </c>
      <c r="I5" s="25" t="s">
        <v>219</v>
      </c>
      <c r="J5" s="25" t="s">
        <v>220</v>
      </c>
      <c r="K5" s="25" t="s">
        <v>221</v>
      </c>
    </row>
    <row r="6" spans="3:12" ht="15" x14ac:dyDescent="0.2">
      <c r="D6" s="443"/>
      <c r="E6" s="871"/>
      <c r="F6" s="444" t="s">
        <v>6</v>
      </c>
      <c r="G6" s="885" t="s">
        <v>18</v>
      </c>
      <c r="H6" s="886"/>
      <c r="I6" s="886"/>
      <c r="J6" s="886"/>
      <c r="K6" s="887"/>
    </row>
    <row r="7" spans="3:12" x14ac:dyDescent="0.2">
      <c r="D7" s="445"/>
      <c r="E7" s="872"/>
      <c r="F7" s="444" t="s">
        <v>149</v>
      </c>
      <c r="G7" s="888"/>
      <c r="H7" s="889"/>
      <c r="I7" s="889"/>
      <c r="J7" s="889"/>
      <c r="K7" s="890"/>
    </row>
    <row r="8" spans="3:12" ht="15" x14ac:dyDescent="0.2">
      <c r="D8" s="891" t="s">
        <v>396</v>
      </c>
      <c r="E8" s="892"/>
      <c r="F8" s="892"/>
      <c r="G8" s="892"/>
      <c r="H8" s="892"/>
      <c r="I8" s="892"/>
      <c r="J8" s="892"/>
      <c r="K8" s="893"/>
    </row>
    <row r="9" spans="3:12" ht="15" x14ac:dyDescent="0.2">
      <c r="D9" s="446" t="s">
        <v>150</v>
      </c>
      <c r="E9" s="447" t="s">
        <v>151</v>
      </c>
      <c r="F9" s="448">
        <v>-123072</v>
      </c>
      <c r="G9" s="449">
        <v>-10.971937188084494</v>
      </c>
      <c r="H9" s="450">
        <f>H11+H12+H13+H14</f>
        <v>-8.4479720894801691</v>
      </c>
      <c r="I9" s="450">
        <f>I11+I12+I13+I14</f>
        <v>-4.9901403855302755</v>
      </c>
      <c r="J9" s="450">
        <f>J11+J12+J13+J14</f>
        <v>-3.9500951514853635</v>
      </c>
      <c r="K9" s="451">
        <f>K11+K12+K13+K14</f>
        <v>-3.150031144312055</v>
      </c>
    </row>
    <row r="10" spans="3:12" ht="15" x14ac:dyDescent="0.2">
      <c r="D10" s="443" t="s">
        <v>397</v>
      </c>
      <c r="E10" s="447"/>
      <c r="F10" s="448">
        <v>-113172</v>
      </c>
      <c r="G10" s="449">
        <v>-10.089346686897899</v>
      </c>
      <c r="H10" s="450">
        <f>H9-H18</f>
        <v>-8.4479720894801691</v>
      </c>
      <c r="I10" s="450">
        <f>I9-I18</f>
        <v>-4.9901403855302755</v>
      </c>
      <c r="J10" s="450">
        <f>J9-J18</f>
        <v>-3.9500951514853635</v>
      </c>
      <c r="K10" s="450">
        <f>K9-K18</f>
        <v>-3.150031144312055</v>
      </c>
      <c r="L10" s="158"/>
    </row>
    <row r="11" spans="3:12" x14ac:dyDescent="0.2">
      <c r="D11" s="452" t="s">
        <v>398</v>
      </c>
      <c r="E11" s="453" t="s">
        <v>399</v>
      </c>
      <c r="F11" s="454">
        <v>-93951</v>
      </c>
      <c r="G11" s="455">
        <v>-8.3757838562607763</v>
      </c>
      <c r="H11" s="456">
        <v>-6.3413642237632493</v>
      </c>
      <c r="I11" s="456">
        <v>-3.5251883807880211</v>
      </c>
      <c r="J11" s="456">
        <v>-3.0858773564546955</v>
      </c>
      <c r="K11" s="457">
        <v>-2.4837767987018657</v>
      </c>
    </row>
    <row r="12" spans="3:12" x14ac:dyDescent="0.2">
      <c r="D12" s="452" t="s">
        <v>400</v>
      </c>
      <c r="E12" s="453" t="s">
        <v>401</v>
      </c>
      <c r="F12" s="454">
        <v>-2306</v>
      </c>
      <c r="G12" s="455">
        <v>-0.20558118138750359</v>
      </c>
      <c r="H12" s="456">
        <v>-0.65477581125413298</v>
      </c>
      <c r="I12" s="456">
        <v>-0.60025199932833917</v>
      </c>
      <c r="J12" s="456">
        <v>-0.3998378453903032</v>
      </c>
      <c r="K12" s="457">
        <v>-0.20580177026343094</v>
      </c>
    </row>
    <row r="13" spans="3:12" x14ac:dyDescent="0.2">
      <c r="D13" s="452" t="s">
        <v>402</v>
      </c>
      <c r="E13" s="453" t="s">
        <v>403</v>
      </c>
      <c r="F13" s="454">
        <v>2870</v>
      </c>
      <c r="G13" s="455">
        <v>0.2558620947884368</v>
      </c>
      <c r="H13" s="456">
        <v>1.2426596407374646E-2</v>
      </c>
      <c r="I13" s="456">
        <v>-4.9985508960860209E-2</v>
      </c>
      <c r="J13" s="456">
        <v>0.27568737993559039</v>
      </c>
      <c r="K13" s="457">
        <v>0.28944797038027342</v>
      </c>
    </row>
    <row r="14" spans="3:12" x14ac:dyDescent="0.2">
      <c r="D14" s="452" t="s">
        <v>404</v>
      </c>
      <c r="E14" s="453" t="s">
        <v>405</v>
      </c>
      <c r="F14" s="454">
        <v>-29685</v>
      </c>
      <c r="G14" s="455">
        <v>-2.6464342452246505</v>
      </c>
      <c r="H14" s="458">
        <v>-1.4642586508701614</v>
      </c>
      <c r="I14" s="458">
        <v>-0.81471449645305527</v>
      </c>
      <c r="J14" s="458">
        <v>-0.74006732957595522</v>
      </c>
      <c r="K14" s="459">
        <v>-0.74990054572703191</v>
      </c>
    </row>
    <row r="15" spans="3:12" ht="15" x14ac:dyDescent="0.2">
      <c r="D15" s="891" t="s">
        <v>152</v>
      </c>
      <c r="E15" s="892"/>
      <c r="F15" s="892"/>
      <c r="G15" s="892"/>
      <c r="H15" s="892"/>
      <c r="I15" s="892"/>
      <c r="J15" s="892"/>
      <c r="K15" s="893"/>
    </row>
    <row r="16" spans="3:12" x14ac:dyDescent="0.2">
      <c r="D16" s="452" t="s">
        <v>153</v>
      </c>
      <c r="E16" s="453" t="s">
        <v>20</v>
      </c>
      <c r="F16" s="454">
        <v>463317</v>
      </c>
      <c r="G16" s="460">
        <v>41.304968003865568</v>
      </c>
      <c r="H16" s="460">
        <v>40.495775988861574</v>
      </c>
      <c r="I16" s="460">
        <v>39.491202470849338</v>
      </c>
      <c r="J16" s="460">
        <v>39.25606307381814</v>
      </c>
      <c r="K16" s="460">
        <v>39.309145811476498</v>
      </c>
    </row>
    <row r="17" spans="4:12" x14ac:dyDescent="0.2">
      <c r="D17" s="452" t="s">
        <v>154</v>
      </c>
      <c r="E17" s="453" t="s">
        <v>21</v>
      </c>
      <c r="F17" s="454">
        <v>586389</v>
      </c>
      <c r="G17" s="460">
        <v>52.276905191950064</v>
      </c>
      <c r="H17" s="460">
        <v>48.943754608956212</v>
      </c>
      <c r="I17" s="460">
        <v>44.481321808273833</v>
      </c>
      <c r="J17" s="460">
        <v>43.206123783465266</v>
      </c>
      <c r="K17" s="460">
        <v>42.459160556895924</v>
      </c>
    </row>
    <row r="18" spans="4:12" x14ac:dyDescent="0.2">
      <c r="D18" s="461" t="s">
        <v>155</v>
      </c>
      <c r="E18" s="453"/>
      <c r="F18" s="454">
        <v>-9900</v>
      </c>
      <c r="G18" s="460">
        <v>-0.88259050118659388</v>
      </c>
      <c r="H18" s="460">
        <v>0</v>
      </c>
      <c r="I18" s="460">
        <v>0</v>
      </c>
      <c r="J18" s="460">
        <v>0</v>
      </c>
      <c r="K18" s="460">
        <v>0</v>
      </c>
    </row>
    <row r="19" spans="4:12" x14ac:dyDescent="0.2">
      <c r="D19" s="452" t="s">
        <v>156</v>
      </c>
      <c r="E19" s="453" t="s">
        <v>157</v>
      </c>
      <c r="F19" s="454">
        <v>-123072</v>
      </c>
      <c r="G19" s="455">
        <v>-10.971937188084494</v>
      </c>
      <c r="H19" s="460">
        <f>H16-H17</f>
        <v>-8.4479786200946378</v>
      </c>
      <c r="I19" s="460">
        <f>I16-I17</f>
        <v>-4.9901193374244954</v>
      </c>
      <c r="J19" s="460">
        <f>J16-J17</f>
        <v>-3.9500607096471256</v>
      </c>
      <c r="K19" s="460">
        <f>K16-K17</f>
        <v>-3.1500147454194263</v>
      </c>
    </row>
    <row r="20" spans="4:12" x14ac:dyDescent="0.2">
      <c r="D20" s="462" t="s">
        <v>158</v>
      </c>
      <c r="E20" s="453"/>
      <c r="F20" s="454">
        <v>-113172</v>
      </c>
      <c r="G20" s="455">
        <v>-10.089346686897899</v>
      </c>
      <c r="H20" s="460">
        <f>H19-H18</f>
        <v>-8.4479786200946378</v>
      </c>
      <c r="I20" s="460">
        <f>I19-I18</f>
        <v>-4.9901193374244954</v>
      </c>
      <c r="J20" s="460">
        <f>J19-J18</f>
        <v>-3.9500607096471256</v>
      </c>
      <c r="K20" s="460">
        <f>K19-K18</f>
        <v>-3.1500147454194263</v>
      </c>
    </row>
    <row r="21" spans="4:12" x14ac:dyDescent="0.2">
      <c r="D21" s="452" t="s">
        <v>159</v>
      </c>
      <c r="E21" s="453" t="s">
        <v>160</v>
      </c>
      <c r="F21" s="454">
        <v>25192</v>
      </c>
      <c r="G21" s="460">
        <v>2.2458807985750178</v>
      </c>
      <c r="H21" s="460">
        <v>2.0427728589428802</v>
      </c>
      <c r="I21" s="460">
        <v>1.8828145641982774</v>
      </c>
      <c r="J21" s="460">
        <v>1.8177539169504813</v>
      </c>
      <c r="K21" s="460">
        <v>1.7523874958406385</v>
      </c>
    </row>
    <row r="22" spans="4:12" x14ac:dyDescent="0.2">
      <c r="D22" s="452" t="s">
        <v>161</v>
      </c>
      <c r="E22" s="463"/>
      <c r="F22" s="454">
        <v>-97880</v>
      </c>
      <c r="G22" s="460">
        <v>-8.7260563895094769</v>
      </c>
      <c r="H22" s="460">
        <v>-6.4052015190082203</v>
      </c>
      <c r="I22" s="460">
        <v>-3.1073258213320081</v>
      </c>
      <c r="J22" s="460">
        <v>-2.1323091436637607</v>
      </c>
      <c r="K22" s="460">
        <v>-1.3976213108239761</v>
      </c>
    </row>
    <row r="23" spans="4:12" x14ac:dyDescent="0.2">
      <c r="D23" s="461" t="s">
        <v>406</v>
      </c>
      <c r="E23" s="444"/>
      <c r="F23" s="464"/>
      <c r="G23" s="465"/>
      <c r="H23" s="466"/>
      <c r="I23" s="466"/>
      <c r="J23" s="467"/>
      <c r="K23" s="465"/>
    </row>
    <row r="24" spans="4:12" ht="15" x14ac:dyDescent="0.2">
      <c r="D24" s="894" t="s">
        <v>162</v>
      </c>
      <c r="E24" s="895"/>
      <c r="F24" s="895"/>
      <c r="G24" s="895"/>
      <c r="H24" s="895"/>
      <c r="I24" s="895"/>
      <c r="J24" s="895"/>
      <c r="K24" s="896"/>
    </row>
    <row r="25" spans="4:12" x14ac:dyDescent="0.2">
      <c r="D25" s="461" t="s">
        <v>163</v>
      </c>
      <c r="E25" s="444"/>
      <c r="F25" s="468">
        <v>255809</v>
      </c>
      <c r="G25" s="469">
        <v>22.80551449677186</v>
      </c>
      <c r="H25" s="470">
        <f>H26+H27+H28</f>
        <v>22.763933277482934</v>
      </c>
      <c r="I25" s="470">
        <f>I26+I27+I28</f>
        <v>22.34170548459273</v>
      </c>
      <c r="J25" s="470">
        <f>J26+J27+J28</f>
        <v>22.278303990114157</v>
      </c>
      <c r="K25" s="470">
        <f>K26+K27+K28</f>
        <v>22.421789781047959</v>
      </c>
    </row>
    <row r="26" spans="4:12" x14ac:dyDescent="0.2">
      <c r="D26" s="471" t="s">
        <v>164</v>
      </c>
      <c r="E26" s="444" t="s">
        <v>22</v>
      </c>
      <c r="F26" s="472">
        <v>125963</v>
      </c>
      <c r="G26" s="473">
        <v>11.229671444542113</v>
      </c>
      <c r="H26" s="473">
        <v>11.27389170711688</v>
      </c>
      <c r="I26" s="473">
        <v>11.140213510844122</v>
      </c>
      <c r="J26" s="473">
        <v>11.029290938834112</v>
      </c>
      <c r="K26" s="473">
        <v>10.889762159208976</v>
      </c>
    </row>
    <row r="27" spans="4:12" x14ac:dyDescent="0.2">
      <c r="D27" s="471" t="s">
        <v>165</v>
      </c>
      <c r="E27" s="444" t="s">
        <v>23</v>
      </c>
      <c r="F27" s="472">
        <v>125263</v>
      </c>
      <c r="G27" s="473">
        <v>11.167266055569325</v>
      </c>
      <c r="H27" s="473">
        <v>11.09892747949957</v>
      </c>
      <c r="I27" s="473">
        <v>10.849994407588802</v>
      </c>
      <c r="J27" s="473">
        <v>10.921189884792227</v>
      </c>
      <c r="K27" s="473">
        <v>11.222666845104902</v>
      </c>
    </row>
    <row r="28" spans="4:12" x14ac:dyDescent="0.2">
      <c r="D28" s="471" t="s">
        <v>166</v>
      </c>
      <c r="E28" s="444" t="s">
        <v>24</v>
      </c>
      <c r="F28" s="472">
        <v>4583</v>
      </c>
      <c r="G28" s="473">
        <v>0.40857699666042013</v>
      </c>
      <c r="H28" s="473">
        <v>0.39111409086648574</v>
      </c>
      <c r="I28" s="473">
        <v>0.35149756615980843</v>
      </c>
      <c r="J28" s="473">
        <v>0.32782316648781745</v>
      </c>
      <c r="K28" s="473">
        <v>0.30936077673408291</v>
      </c>
    </row>
    <row r="29" spans="4:12" x14ac:dyDescent="0.2">
      <c r="D29" s="461" t="s">
        <v>167</v>
      </c>
      <c r="E29" s="444" t="s">
        <v>25</v>
      </c>
      <c r="F29" s="464">
        <v>161898</v>
      </c>
      <c r="G29" s="469">
        <v>14.433296662738099</v>
      </c>
      <c r="H29" s="469">
        <v>13.634293467568773</v>
      </c>
      <c r="I29" s="469">
        <v>13.189313578377714</v>
      </c>
      <c r="J29" s="469">
        <v>13.130404097558779</v>
      </c>
      <c r="K29" s="469">
        <v>13.193942564569413</v>
      </c>
      <c r="L29" s="441"/>
    </row>
    <row r="30" spans="4:12" x14ac:dyDescent="0.2">
      <c r="D30" s="474" t="s">
        <v>407</v>
      </c>
      <c r="E30" s="475" t="s">
        <v>26</v>
      </c>
      <c r="F30" s="468">
        <v>6744</v>
      </c>
      <c r="G30" s="473">
        <v>0.60123134747498874</v>
      </c>
      <c r="H30" s="473">
        <v>0.57896011997527896</v>
      </c>
      <c r="I30" s="473">
        <v>0.5561521407958403</v>
      </c>
      <c r="J30" s="473">
        <v>0.55024238156106353</v>
      </c>
      <c r="K30" s="473">
        <v>0.53430242477397494</v>
      </c>
      <c r="L30" s="441"/>
    </row>
    <row r="31" spans="4:12" x14ac:dyDescent="0.2">
      <c r="D31" s="461" t="s">
        <v>408</v>
      </c>
      <c r="E31" s="476"/>
      <c r="F31" s="464">
        <v>38866</v>
      </c>
      <c r="G31" s="473">
        <v>3.464925496880622</v>
      </c>
      <c r="H31" s="473">
        <v>3.5185891238345874</v>
      </c>
      <c r="I31" s="473">
        <v>3.4040312670830519</v>
      </c>
      <c r="J31" s="473">
        <v>3.297112604584139</v>
      </c>
      <c r="K31" s="473">
        <v>3.1591110410851511</v>
      </c>
      <c r="L31" s="441"/>
    </row>
    <row r="32" spans="4:12" ht="15" x14ac:dyDescent="0.2">
      <c r="D32" s="477" t="s">
        <v>168</v>
      </c>
      <c r="E32" s="478" t="s">
        <v>20</v>
      </c>
      <c r="F32" s="479">
        <v>463317</v>
      </c>
      <c r="G32" s="480">
        <v>41.304968003865568</v>
      </c>
      <c r="H32" s="480">
        <f>H16</f>
        <v>40.495775988861574</v>
      </c>
      <c r="I32" s="480">
        <f>I16</f>
        <v>39.491202470849338</v>
      </c>
      <c r="J32" s="480">
        <f>J16</f>
        <v>39.25606307381814</v>
      </c>
      <c r="K32" s="480">
        <f>K16</f>
        <v>39.309145811476498</v>
      </c>
      <c r="L32" s="441"/>
    </row>
    <row r="33" spans="4:12" x14ac:dyDescent="0.2">
      <c r="D33" s="481" t="s">
        <v>409</v>
      </c>
      <c r="E33" s="482"/>
      <c r="F33" s="483">
        <v>420226</v>
      </c>
      <c r="G33" s="484">
        <v>37.463381409256321</v>
      </c>
      <c r="H33" s="485">
        <v>36.606559906083568</v>
      </c>
      <c r="I33" s="485">
        <v>35.722921011402335</v>
      </c>
      <c r="J33" s="485">
        <v>35.591076596981871</v>
      </c>
      <c r="K33" s="485">
        <v>35.7910645048809</v>
      </c>
      <c r="L33" s="441"/>
    </row>
    <row r="34" spans="4:12" ht="15" x14ac:dyDescent="0.2">
      <c r="D34" s="897" t="s">
        <v>169</v>
      </c>
      <c r="E34" s="898"/>
      <c r="F34" s="898"/>
      <c r="G34" s="898"/>
      <c r="H34" s="898"/>
      <c r="I34" s="898"/>
      <c r="J34" s="898"/>
      <c r="K34" s="899"/>
      <c r="L34" s="441"/>
    </row>
    <row r="35" spans="4:12" x14ac:dyDescent="0.2">
      <c r="D35" s="486" t="s">
        <v>170</v>
      </c>
      <c r="E35" s="444" t="s">
        <v>171</v>
      </c>
      <c r="F35" s="464">
        <v>206494</v>
      </c>
      <c r="G35" s="469">
        <v>18.409054843638838</v>
      </c>
      <c r="H35" s="469">
        <v>17.580123652001966</v>
      </c>
      <c r="I35" s="469">
        <v>16.479619182938968</v>
      </c>
      <c r="J35" s="469">
        <v>15.983783881707826</v>
      </c>
      <c r="K35" s="469">
        <v>15.669740077254238</v>
      </c>
    </row>
    <row r="36" spans="4:12" x14ac:dyDescent="0.2">
      <c r="D36" s="471" t="s">
        <v>172</v>
      </c>
      <c r="E36" s="487" t="s">
        <v>17</v>
      </c>
      <c r="F36" s="464">
        <v>140470</v>
      </c>
      <c r="G36" s="469">
        <v>12.522978555725336</v>
      </c>
      <c r="H36" s="469">
        <v>12.053607578217699</v>
      </c>
      <c r="I36" s="469">
        <v>11.347016135995323</v>
      </c>
      <c r="J36" s="469">
        <v>11.077001818602771</v>
      </c>
      <c r="K36" s="469">
        <v>10.860574303535763</v>
      </c>
    </row>
    <row r="37" spans="4:12" x14ac:dyDescent="0.2">
      <c r="D37" s="471" t="s">
        <v>173</v>
      </c>
      <c r="E37" s="444" t="s">
        <v>27</v>
      </c>
      <c r="F37" s="464">
        <v>66024</v>
      </c>
      <c r="G37" s="469">
        <v>5.8860762879135029</v>
      </c>
      <c r="H37" s="469">
        <v>5.5265160737842685</v>
      </c>
      <c r="I37" s="469">
        <v>5.1326030469436441</v>
      </c>
      <c r="J37" s="469">
        <v>4.9067820631050525</v>
      </c>
      <c r="K37" s="469">
        <v>4.8091657737184743</v>
      </c>
    </row>
    <row r="38" spans="4:12" x14ac:dyDescent="0.2">
      <c r="D38" s="461" t="s">
        <v>174</v>
      </c>
      <c r="E38" s="444"/>
      <c r="F38" s="464">
        <v>261731</v>
      </c>
      <c r="G38" s="469">
        <v>23.333464087481655</v>
      </c>
      <c r="H38" s="469">
        <v>21.480039253699097</v>
      </c>
      <c r="I38" s="469">
        <v>19.837459699476007</v>
      </c>
      <c r="J38" s="469">
        <v>19.564732767131773</v>
      </c>
      <c r="K38" s="469">
        <v>19.548420964009278</v>
      </c>
    </row>
    <row r="39" spans="4:12" x14ac:dyDescent="0.2">
      <c r="D39" s="471" t="s">
        <v>175</v>
      </c>
      <c r="E39" s="444" t="s">
        <v>176</v>
      </c>
      <c r="F39" s="464">
        <v>33616</v>
      </c>
      <c r="G39" s="469">
        <v>2.9968850795847013</v>
      </c>
      <c r="H39" s="469">
        <v>2.8879619112142745</v>
      </c>
      <c r="I39" s="469">
        <v>2.621113312722573</v>
      </c>
      <c r="J39" s="469">
        <v>2.5703577336649399</v>
      </c>
      <c r="K39" s="469">
        <v>2.5255329406628371</v>
      </c>
    </row>
    <row r="40" spans="4:12" x14ac:dyDescent="0.2">
      <c r="D40" s="471" t="s">
        <v>177</v>
      </c>
      <c r="E40" s="444" t="s">
        <v>178</v>
      </c>
      <c r="F40" s="464">
        <v>228115</v>
      </c>
      <c r="G40" s="469">
        <v>20.336579007896958</v>
      </c>
      <c r="H40" s="469">
        <v>18.592077342484821</v>
      </c>
      <c r="I40" s="469">
        <v>17.216346386753433</v>
      </c>
      <c r="J40" s="469">
        <v>16.994375033466834</v>
      </c>
      <c r="K40" s="469">
        <v>17.022888023346443</v>
      </c>
    </row>
    <row r="41" spans="4:12" x14ac:dyDescent="0.2">
      <c r="D41" s="461" t="s">
        <v>179</v>
      </c>
      <c r="E41" s="444" t="s">
        <v>180</v>
      </c>
      <c r="F41" s="464">
        <v>25192</v>
      </c>
      <c r="G41" s="469">
        <v>2.2458807985750178</v>
      </c>
      <c r="H41" s="469">
        <v>2.0427728589428802</v>
      </c>
      <c r="I41" s="469">
        <v>1.8828145641982774</v>
      </c>
      <c r="J41" s="469">
        <v>1.8177539169504813</v>
      </c>
      <c r="K41" s="469">
        <v>1.7523874958406385</v>
      </c>
    </row>
    <row r="42" spans="4:12" x14ac:dyDescent="0.2">
      <c r="D42" s="461" t="s">
        <v>181</v>
      </c>
      <c r="E42" s="444" t="s">
        <v>28</v>
      </c>
      <c r="F42" s="464">
        <v>21420</v>
      </c>
      <c r="G42" s="469">
        <v>1.9096049025673578</v>
      </c>
      <c r="H42" s="469">
        <v>1.4467663629058309</v>
      </c>
      <c r="I42" s="469">
        <v>1.0534367835404888</v>
      </c>
      <c r="J42" s="469">
        <v>1.0237202429218528</v>
      </c>
      <c r="K42" s="469">
        <v>1.0055821464891745</v>
      </c>
    </row>
    <row r="43" spans="4:12" x14ac:dyDescent="0.2">
      <c r="D43" s="461" t="s">
        <v>410</v>
      </c>
      <c r="E43" s="444" t="s">
        <v>29</v>
      </c>
      <c r="F43" s="468">
        <v>28343</v>
      </c>
      <c r="G43" s="473">
        <v>2.5267941995082457</v>
      </c>
      <c r="H43" s="473">
        <v>2.61465824451966</v>
      </c>
      <c r="I43" s="473">
        <v>2.1402208046692666</v>
      </c>
      <c r="J43" s="473">
        <v>2.092477944693945</v>
      </c>
      <c r="K43" s="473">
        <v>2.0560328930258263</v>
      </c>
    </row>
    <row r="44" spans="4:12" x14ac:dyDescent="0.2">
      <c r="D44" s="474" t="s">
        <v>411</v>
      </c>
      <c r="E44" s="488"/>
      <c r="F44" s="468">
        <v>22098</v>
      </c>
      <c r="G44" s="473">
        <v>1.9700489793152882</v>
      </c>
      <c r="H44" s="473">
        <v>1.7333078650513785</v>
      </c>
      <c r="I44" s="473">
        <v>1.1588662742609477</v>
      </c>
      <c r="J44" s="473">
        <v>0.8520730099368915</v>
      </c>
      <c r="K44" s="473">
        <v>0.59009295481682855</v>
      </c>
    </row>
    <row r="45" spans="4:12" x14ac:dyDescent="0.2">
      <c r="D45" s="461" t="s">
        <v>412</v>
      </c>
      <c r="E45" s="444"/>
      <c r="F45" s="464">
        <v>21111</v>
      </c>
      <c r="G45" s="469">
        <v>1.8820573808636549</v>
      </c>
      <c r="H45" s="469">
        <v>2.0460863718354076</v>
      </c>
      <c r="I45" s="469">
        <v>1.9289044991898756</v>
      </c>
      <c r="J45" s="469">
        <v>1.8715820201224926</v>
      </c>
      <c r="K45" s="469">
        <v>1.8369040254599411</v>
      </c>
    </row>
    <row r="46" spans="4:12" ht="15" x14ac:dyDescent="0.2">
      <c r="D46" s="477" t="s">
        <v>182</v>
      </c>
      <c r="E46" s="478" t="s">
        <v>21</v>
      </c>
      <c r="F46" s="479">
        <v>586389</v>
      </c>
      <c r="G46" s="480">
        <f>G17</f>
        <v>52.276905191950064</v>
      </c>
      <c r="H46" s="480">
        <f>H17</f>
        <v>48.943754608956212</v>
      </c>
      <c r="I46" s="480">
        <f>I17</f>
        <v>44.481321808273833</v>
      </c>
      <c r="J46" s="480">
        <f>J17</f>
        <v>43.206123783465266</v>
      </c>
      <c r="K46" s="480">
        <f>K17</f>
        <v>42.459160556895924</v>
      </c>
    </row>
    <row r="47" spans="4:12" x14ac:dyDescent="0.2">
      <c r="D47" s="481" t="s">
        <v>413</v>
      </c>
      <c r="E47" s="482" t="s">
        <v>10</v>
      </c>
      <c r="F47" s="483">
        <v>247295</v>
      </c>
      <c r="G47" s="484">
        <v>22.046486665751388</v>
      </c>
      <c r="H47" s="489">
        <v>21.058107501234367</v>
      </c>
      <c r="I47" s="489">
        <v>19.61917454609506</v>
      </c>
      <c r="J47" s="489">
        <v>19.070504517511988</v>
      </c>
      <c r="K47" s="489">
        <v>18.735901269708506</v>
      </c>
    </row>
    <row r="48" spans="4:12" ht="18" customHeight="1" x14ac:dyDescent="0.2">
      <c r="D48" s="873" t="s">
        <v>414</v>
      </c>
      <c r="E48" s="874"/>
      <c r="F48" s="874"/>
      <c r="G48" s="874"/>
      <c r="H48" s="874"/>
      <c r="I48" s="874"/>
      <c r="J48" s="874"/>
      <c r="K48" s="875"/>
    </row>
    <row r="49" spans="4:11" x14ac:dyDescent="0.2">
      <c r="D49" s="876" t="s">
        <v>415</v>
      </c>
      <c r="E49" s="877"/>
      <c r="F49" s="877"/>
      <c r="G49" s="877"/>
      <c r="H49" s="877"/>
      <c r="I49" s="877"/>
      <c r="J49" s="877"/>
      <c r="K49" s="878"/>
    </row>
    <row r="50" spans="4:11" x14ac:dyDescent="0.2">
      <c r="D50" s="879" t="s">
        <v>183</v>
      </c>
      <c r="E50" s="880"/>
      <c r="F50" s="880"/>
      <c r="G50" s="880"/>
      <c r="H50" s="880"/>
      <c r="I50" s="880"/>
      <c r="J50" s="880"/>
      <c r="K50" s="881"/>
    </row>
    <row r="51" spans="4:11" x14ac:dyDescent="0.2">
      <c r="D51" s="490" t="s">
        <v>184</v>
      </c>
      <c r="E51" s="218"/>
      <c r="F51" s="218"/>
      <c r="G51" s="218"/>
      <c r="H51" s="218"/>
      <c r="I51" s="218"/>
      <c r="J51" s="218"/>
      <c r="K51" s="491"/>
    </row>
    <row r="52" spans="4:11" ht="16.5" customHeight="1" x14ac:dyDescent="0.2">
      <c r="D52" s="882" t="s">
        <v>185</v>
      </c>
      <c r="E52" s="883"/>
      <c r="F52" s="883"/>
      <c r="G52" s="883"/>
      <c r="H52" s="883"/>
      <c r="I52" s="883"/>
      <c r="J52" s="883"/>
      <c r="K52" s="884"/>
    </row>
    <row r="54" spans="4:11" ht="24" customHeight="1" x14ac:dyDescent="0.2">
      <c r="D54" s="492"/>
      <c r="E54" s="493"/>
      <c r="F54" s="493"/>
      <c r="G54" s="494"/>
      <c r="H54" s="494"/>
      <c r="I54" s="494"/>
      <c r="J54" s="494"/>
      <c r="K54" s="494"/>
    </row>
    <row r="56" spans="4:11" ht="15" x14ac:dyDescent="0.2">
      <c r="F56" s="495"/>
      <c r="G56" s="496"/>
      <c r="H56" s="496"/>
      <c r="I56" s="497"/>
      <c r="J56" s="496"/>
      <c r="K56" s="496"/>
    </row>
    <row r="57" spans="4:11" ht="15" x14ac:dyDescent="0.25">
      <c r="F57" s="498"/>
      <c r="G57" s="499"/>
      <c r="H57" s="499"/>
      <c r="I57" s="499"/>
      <c r="J57" s="499"/>
      <c r="K57" s="499"/>
    </row>
    <row r="58" spans="4:11" ht="15" x14ac:dyDescent="0.25">
      <c r="F58" s="498"/>
      <c r="G58" s="499"/>
      <c r="H58" s="499"/>
      <c r="I58" s="499"/>
      <c r="J58" s="499"/>
      <c r="K58" s="499"/>
    </row>
    <row r="59" spans="4:11" ht="15" x14ac:dyDescent="0.2">
      <c r="F59" s="495"/>
      <c r="G59" s="496"/>
      <c r="H59" s="496"/>
      <c r="I59" s="496"/>
      <c r="J59" s="496"/>
      <c r="K59" s="496"/>
    </row>
    <row r="60" spans="4:11" ht="15" x14ac:dyDescent="0.25">
      <c r="F60" s="498"/>
      <c r="G60" s="498"/>
      <c r="H60" s="498"/>
      <c r="I60" s="498"/>
      <c r="J60" s="498"/>
      <c r="K60" s="498"/>
    </row>
    <row r="61" spans="4:11" ht="15" x14ac:dyDescent="0.25">
      <c r="F61" s="498"/>
      <c r="G61" s="498"/>
      <c r="H61" s="498"/>
      <c r="I61" s="498"/>
      <c r="J61" s="498"/>
      <c r="K61" s="498"/>
    </row>
    <row r="63" spans="4:11" ht="15" x14ac:dyDescent="0.25">
      <c r="F63" s="500"/>
      <c r="G63" s="500"/>
      <c r="H63" s="500"/>
      <c r="I63" s="500"/>
      <c r="J63" s="500"/>
      <c r="K63" s="500"/>
    </row>
  </sheetData>
  <customSheetViews>
    <customSheetView guid="{D9923E01-8E0B-4059-8B75-CB8B1B3B57F0}" showGridLines="0">
      <pageMargins left="0.7" right="0.7" top="0.75" bottom="0.75" header="0.3" footer="0.3"/>
    </customSheetView>
  </customSheetViews>
  <mergeCells count="12">
    <mergeCell ref="D50:K50"/>
    <mergeCell ref="D52:K52"/>
    <mergeCell ref="G6:K7"/>
    <mergeCell ref="D8:K8"/>
    <mergeCell ref="D15:K15"/>
    <mergeCell ref="D24:K24"/>
    <mergeCell ref="D34:K34"/>
    <mergeCell ref="D4:K4"/>
    <mergeCell ref="E5:E7"/>
    <mergeCell ref="D3:K3"/>
    <mergeCell ref="D48:K48"/>
    <mergeCell ref="D49:K4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FFFF00"/>
  </sheetPr>
  <dimension ref="B1:X37"/>
  <sheetViews>
    <sheetView showGridLines="0" zoomScaleNormal="100" workbookViewId="0"/>
  </sheetViews>
  <sheetFormatPr baseColWidth="10" defaultRowHeight="14.25" x14ac:dyDescent="0.2"/>
  <cols>
    <col min="1" max="1" width="11.42578125" style="696"/>
    <col min="2" max="2" width="46" style="696" customWidth="1"/>
    <col min="3" max="3" width="11.42578125" style="696" customWidth="1"/>
    <col min="4" max="9" width="11.42578125" style="696"/>
    <col min="10" max="11" width="11.42578125" style="696" customWidth="1"/>
    <col min="12" max="12" width="3.5703125" style="696" customWidth="1"/>
    <col min="13" max="13" width="10.85546875" style="696" customWidth="1"/>
    <col min="14" max="14" width="11.42578125" style="696" customWidth="1"/>
    <col min="15" max="20" width="11.42578125" style="696"/>
    <col min="21" max="21" width="1.7109375" style="696" customWidth="1"/>
    <col min="22" max="22" width="11.42578125" style="696"/>
    <col min="23" max="23" width="1.7109375" style="696" customWidth="1"/>
    <col min="24" max="257" width="11.42578125" style="696"/>
    <col min="258" max="258" width="46" style="696" customWidth="1"/>
    <col min="259" max="268" width="11.42578125" style="696"/>
    <col min="269" max="269" width="41" style="696" customWidth="1"/>
    <col min="270" max="270" width="11.42578125" style="696" customWidth="1"/>
    <col min="271" max="276" width="11.42578125" style="696"/>
    <col min="277" max="277" width="1.7109375" style="696" customWidth="1"/>
    <col min="278" max="278" width="11.42578125" style="696"/>
    <col min="279" max="279" width="1.7109375" style="696" customWidth="1"/>
    <col min="280" max="513" width="11.42578125" style="696"/>
    <col min="514" max="514" width="46" style="696" customWidth="1"/>
    <col min="515" max="524" width="11.42578125" style="696"/>
    <col min="525" max="525" width="41" style="696" customWidth="1"/>
    <col min="526" max="526" width="11.42578125" style="696" customWidth="1"/>
    <col min="527" max="532" width="11.42578125" style="696"/>
    <col min="533" max="533" width="1.7109375" style="696" customWidth="1"/>
    <col min="534" max="534" width="11.42578125" style="696"/>
    <col min="535" max="535" width="1.7109375" style="696" customWidth="1"/>
    <col min="536" max="769" width="11.42578125" style="696"/>
    <col min="770" max="770" width="46" style="696" customWidth="1"/>
    <col min="771" max="780" width="11.42578125" style="696"/>
    <col min="781" max="781" width="41" style="696" customWidth="1"/>
    <col min="782" max="782" width="11.42578125" style="696" customWidth="1"/>
    <col min="783" max="788" width="11.42578125" style="696"/>
    <col min="789" max="789" width="1.7109375" style="696" customWidth="1"/>
    <col min="790" max="790" width="11.42578125" style="696"/>
    <col min="791" max="791" width="1.7109375" style="696" customWidth="1"/>
    <col min="792" max="1025" width="11.42578125" style="696"/>
    <col min="1026" max="1026" width="46" style="696" customWidth="1"/>
    <col min="1027" max="1036" width="11.42578125" style="696"/>
    <col min="1037" max="1037" width="41" style="696" customWidth="1"/>
    <col min="1038" max="1038" width="11.42578125" style="696" customWidth="1"/>
    <col min="1039" max="1044" width="11.42578125" style="696"/>
    <col min="1045" max="1045" width="1.7109375" style="696" customWidth="1"/>
    <col min="1046" max="1046" width="11.42578125" style="696"/>
    <col min="1047" max="1047" width="1.7109375" style="696" customWidth="1"/>
    <col min="1048" max="1281" width="11.42578125" style="696"/>
    <col min="1282" max="1282" width="46" style="696" customWidth="1"/>
    <col min="1283" max="1292" width="11.42578125" style="696"/>
    <col min="1293" max="1293" width="41" style="696" customWidth="1"/>
    <col min="1294" max="1294" width="11.42578125" style="696" customWidth="1"/>
    <col min="1295" max="1300" width="11.42578125" style="696"/>
    <col min="1301" max="1301" width="1.7109375" style="696" customWidth="1"/>
    <col min="1302" max="1302" width="11.42578125" style="696"/>
    <col min="1303" max="1303" width="1.7109375" style="696" customWidth="1"/>
    <col min="1304" max="1537" width="11.42578125" style="696"/>
    <col min="1538" max="1538" width="46" style="696" customWidth="1"/>
    <col min="1539" max="1548" width="11.42578125" style="696"/>
    <col min="1549" max="1549" width="41" style="696" customWidth="1"/>
    <col min="1550" max="1550" width="11.42578125" style="696" customWidth="1"/>
    <col min="1551" max="1556" width="11.42578125" style="696"/>
    <col min="1557" max="1557" width="1.7109375" style="696" customWidth="1"/>
    <col min="1558" max="1558" width="11.42578125" style="696"/>
    <col min="1559" max="1559" width="1.7109375" style="696" customWidth="1"/>
    <col min="1560" max="1793" width="11.42578125" style="696"/>
    <col min="1794" max="1794" width="46" style="696" customWidth="1"/>
    <col min="1795" max="1804" width="11.42578125" style="696"/>
    <col min="1805" max="1805" width="41" style="696" customWidth="1"/>
    <col min="1806" max="1806" width="11.42578125" style="696" customWidth="1"/>
    <col min="1807" max="1812" width="11.42578125" style="696"/>
    <col min="1813" max="1813" width="1.7109375" style="696" customWidth="1"/>
    <col min="1814" max="1814" width="11.42578125" style="696"/>
    <col min="1815" max="1815" width="1.7109375" style="696" customWidth="1"/>
    <col min="1816" max="2049" width="11.42578125" style="696"/>
    <col min="2050" max="2050" width="46" style="696" customWidth="1"/>
    <col min="2051" max="2060" width="11.42578125" style="696"/>
    <col min="2061" max="2061" width="41" style="696" customWidth="1"/>
    <col min="2062" max="2062" width="11.42578125" style="696" customWidth="1"/>
    <col min="2063" max="2068" width="11.42578125" style="696"/>
    <col min="2069" max="2069" width="1.7109375" style="696" customWidth="1"/>
    <col min="2070" max="2070" width="11.42578125" style="696"/>
    <col min="2071" max="2071" width="1.7109375" style="696" customWidth="1"/>
    <col min="2072" max="2305" width="11.42578125" style="696"/>
    <col min="2306" max="2306" width="46" style="696" customWidth="1"/>
    <col min="2307" max="2316" width="11.42578125" style="696"/>
    <col min="2317" max="2317" width="41" style="696" customWidth="1"/>
    <col min="2318" max="2318" width="11.42578125" style="696" customWidth="1"/>
    <col min="2319" max="2324" width="11.42578125" style="696"/>
    <col min="2325" max="2325" width="1.7109375" style="696" customWidth="1"/>
    <col min="2326" max="2326" width="11.42578125" style="696"/>
    <col min="2327" max="2327" width="1.7109375" style="696" customWidth="1"/>
    <col min="2328" max="2561" width="11.42578125" style="696"/>
    <col min="2562" max="2562" width="46" style="696" customWidth="1"/>
    <col min="2563" max="2572" width="11.42578125" style="696"/>
    <col min="2573" max="2573" width="41" style="696" customWidth="1"/>
    <col min="2574" max="2574" width="11.42578125" style="696" customWidth="1"/>
    <col min="2575" max="2580" width="11.42578125" style="696"/>
    <col min="2581" max="2581" width="1.7109375" style="696" customWidth="1"/>
    <col min="2582" max="2582" width="11.42578125" style="696"/>
    <col min="2583" max="2583" width="1.7109375" style="696" customWidth="1"/>
    <col min="2584" max="2817" width="11.42578125" style="696"/>
    <col min="2818" max="2818" width="46" style="696" customWidth="1"/>
    <col min="2819" max="2828" width="11.42578125" style="696"/>
    <col min="2829" max="2829" width="41" style="696" customWidth="1"/>
    <col min="2830" max="2830" width="11.42578125" style="696" customWidth="1"/>
    <col min="2831" max="2836" width="11.42578125" style="696"/>
    <col min="2837" max="2837" width="1.7109375" style="696" customWidth="1"/>
    <col min="2838" max="2838" width="11.42578125" style="696"/>
    <col min="2839" max="2839" width="1.7109375" style="696" customWidth="1"/>
    <col min="2840" max="3073" width="11.42578125" style="696"/>
    <col min="3074" max="3074" width="46" style="696" customWidth="1"/>
    <col min="3075" max="3084" width="11.42578125" style="696"/>
    <col min="3085" max="3085" width="41" style="696" customWidth="1"/>
    <col min="3086" max="3086" width="11.42578125" style="696" customWidth="1"/>
    <col min="3087" max="3092" width="11.42578125" style="696"/>
    <col min="3093" max="3093" width="1.7109375" style="696" customWidth="1"/>
    <col min="3094" max="3094" width="11.42578125" style="696"/>
    <col min="3095" max="3095" width="1.7109375" style="696" customWidth="1"/>
    <col min="3096" max="3329" width="11.42578125" style="696"/>
    <col min="3330" max="3330" width="46" style="696" customWidth="1"/>
    <col min="3331" max="3340" width="11.42578125" style="696"/>
    <col min="3341" max="3341" width="41" style="696" customWidth="1"/>
    <col min="3342" max="3342" width="11.42578125" style="696" customWidth="1"/>
    <col min="3343" max="3348" width="11.42578125" style="696"/>
    <col min="3349" max="3349" width="1.7109375" style="696" customWidth="1"/>
    <col min="3350" max="3350" width="11.42578125" style="696"/>
    <col min="3351" max="3351" width="1.7109375" style="696" customWidth="1"/>
    <col min="3352" max="3585" width="11.42578125" style="696"/>
    <col min="3586" max="3586" width="46" style="696" customWidth="1"/>
    <col min="3587" max="3596" width="11.42578125" style="696"/>
    <col min="3597" max="3597" width="41" style="696" customWidth="1"/>
    <col min="3598" max="3598" width="11.42578125" style="696" customWidth="1"/>
    <col min="3599" max="3604" width="11.42578125" style="696"/>
    <col min="3605" max="3605" width="1.7109375" style="696" customWidth="1"/>
    <col min="3606" max="3606" width="11.42578125" style="696"/>
    <col min="3607" max="3607" width="1.7109375" style="696" customWidth="1"/>
    <col min="3608" max="3841" width="11.42578125" style="696"/>
    <col min="3842" max="3842" width="46" style="696" customWidth="1"/>
    <col min="3843" max="3852" width="11.42578125" style="696"/>
    <col min="3853" max="3853" width="41" style="696" customWidth="1"/>
    <col min="3854" max="3854" width="11.42578125" style="696" customWidth="1"/>
    <col min="3855" max="3860" width="11.42578125" style="696"/>
    <col min="3861" max="3861" width="1.7109375" style="696" customWidth="1"/>
    <col min="3862" max="3862" width="11.42578125" style="696"/>
    <col min="3863" max="3863" width="1.7109375" style="696" customWidth="1"/>
    <col min="3864" max="4097" width="11.42578125" style="696"/>
    <col min="4098" max="4098" width="46" style="696" customWidth="1"/>
    <col min="4099" max="4108" width="11.42578125" style="696"/>
    <col min="4109" max="4109" width="41" style="696" customWidth="1"/>
    <col min="4110" max="4110" width="11.42578125" style="696" customWidth="1"/>
    <col min="4111" max="4116" width="11.42578125" style="696"/>
    <col min="4117" max="4117" width="1.7109375" style="696" customWidth="1"/>
    <col min="4118" max="4118" width="11.42578125" style="696"/>
    <col min="4119" max="4119" width="1.7109375" style="696" customWidth="1"/>
    <col min="4120" max="4353" width="11.42578125" style="696"/>
    <col min="4354" max="4354" width="46" style="696" customWidth="1"/>
    <col min="4355" max="4364" width="11.42578125" style="696"/>
    <col min="4365" max="4365" width="41" style="696" customWidth="1"/>
    <col min="4366" max="4366" width="11.42578125" style="696" customWidth="1"/>
    <col min="4367" max="4372" width="11.42578125" style="696"/>
    <col min="4373" max="4373" width="1.7109375" style="696" customWidth="1"/>
    <col min="4374" max="4374" width="11.42578125" style="696"/>
    <col min="4375" max="4375" width="1.7109375" style="696" customWidth="1"/>
    <col min="4376" max="4609" width="11.42578125" style="696"/>
    <col min="4610" max="4610" width="46" style="696" customWidth="1"/>
    <col min="4611" max="4620" width="11.42578125" style="696"/>
    <col min="4621" max="4621" width="41" style="696" customWidth="1"/>
    <col min="4622" max="4622" width="11.42578125" style="696" customWidth="1"/>
    <col min="4623" max="4628" width="11.42578125" style="696"/>
    <col min="4629" max="4629" width="1.7109375" style="696" customWidth="1"/>
    <col min="4630" max="4630" width="11.42578125" style="696"/>
    <col min="4631" max="4631" width="1.7109375" style="696" customWidth="1"/>
    <col min="4632" max="4865" width="11.42578125" style="696"/>
    <col min="4866" max="4866" width="46" style="696" customWidth="1"/>
    <col min="4867" max="4876" width="11.42578125" style="696"/>
    <col min="4877" max="4877" width="41" style="696" customWidth="1"/>
    <col min="4878" max="4878" width="11.42578125" style="696" customWidth="1"/>
    <col min="4879" max="4884" width="11.42578125" style="696"/>
    <col min="4885" max="4885" width="1.7109375" style="696" customWidth="1"/>
    <col min="4886" max="4886" width="11.42578125" style="696"/>
    <col min="4887" max="4887" width="1.7109375" style="696" customWidth="1"/>
    <col min="4888" max="5121" width="11.42578125" style="696"/>
    <col min="5122" max="5122" width="46" style="696" customWidth="1"/>
    <col min="5123" max="5132" width="11.42578125" style="696"/>
    <col min="5133" max="5133" width="41" style="696" customWidth="1"/>
    <col min="5134" max="5134" width="11.42578125" style="696" customWidth="1"/>
    <col min="5135" max="5140" width="11.42578125" style="696"/>
    <col min="5141" max="5141" width="1.7109375" style="696" customWidth="1"/>
    <col min="5142" max="5142" width="11.42578125" style="696"/>
    <col min="5143" max="5143" width="1.7109375" style="696" customWidth="1"/>
    <col min="5144" max="5377" width="11.42578125" style="696"/>
    <col min="5378" max="5378" width="46" style="696" customWidth="1"/>
    <col min="5379" max="5388" width="11.42578125" style="696"/>
    <col min="5389" max="5389" width="41" style="696" customWidth="1"/>
    <col min="5390" max="5390" width="11.42578125" style="696" customWidth="1"/>
    <col min="5391" max="5396" width="11.42578125" style="696"/>
    <col min="5397" max="5397" width="1.7109375" style="696" customWidth="1"/>
    <col min="5398" max="5398" width="11.42578125" style="696"/>
    <col min="5399" max="5399" width="1.7109375" style="696" customWidth="1"/>
    <col min="5400" max="5633" width="11.42578125" style="696"/>
    <col min="5634" max="5634" width="46" style="696" customWidth="1"/>
    <col min="5635" max="5644" width="11.42578125" style="696"/>
    <col min="5645" max="5645" width="41" style="696" customWidth="1"/>
    <col min="5646" max="5646" width="11.42578125" style="696" customWidth="1"/>
    <col min="5647" max="5652" width="11.42578125" style="696"/>
    <col min="5653" max="5653" width="1.7109375" style="696" customWidth="1"/>
    <col min="5654" max="5654" width="11.42578125" style="696"/>
    <col min="5655" max="5655" width="1.7109375" style="696" customWidth="1"/>
    <col min="5656" max="5889" width="11.42578125" style="696"/>
    <col min="5890" max="5890" width="46" style="696" customWidth="1"/>
    <col min="5891" max="5900" width="11.42578125" style="696"/>
    <col min="5901" max="5901" width="41" style="696" customWidth="1"/>
    <col min="5902" max="5902" width="11.42578125" style="696" customWidth="1"/>
    <col min="5903" max="5908" width="11.42578125" style="696"/>
    <col min="5909" max="5909" width="1.7109375" style="696" customWidth="1"/>
    <col min="5910" max="5910" width="11.42578125" style="696"/>
    <col min="5911" max="5911" width="1.7109375" style="696" customWidth="1"/>
    <col min="5912" max="6145" width="11.42578125" style="696"/>
    <col min="6146" max="6146" width="46" style="696" customWidth="1"/>
    <col min="6147" max="6156" width="11.42578125" style="696"/>
    <col min="6157" max="6157" width="41" style="696" customWidth="1"/>
    <col min="6158" max="6158" width="11.42578125" style="696" customWidth="1"/>
    <col min="6159" max="6164" width="11.42578125" style="696"/>
    <col min="6165" max="6165" width="1.7109375" style="696" customWidth="1"/>
    <col min="6166" max="6166" width="11.42578125" style="696"/>
    <col min="6167" max="6167" width="1.7109375" style="696" customWidth="1"/>
    <col min="6168" max="6401" width="11.42578125" style="696"/>
    <col min="6402" max="6402" width="46" style="696" customWidth="1"/>
    <col min="6403" max="6412" width="11.42578125" style="696"/>
    <col min="6413" max="6413" width="41" style="696" customWidth="1"/>
    <col min="6414" max="6414" width="11.42578125" style="696" customWidth="1"/>
    <col min="6415" max="6420" width="11.42578125" style="696"/>
    <col min="6421" max="6421" width="1.7109375" style="696" customWidth="1"/>
    <col min="6422" max="6422" width="11.42578125" style="696"/>
    <col min="6423" max="6423" width="1.7109375" style="696" customWidth="1"/>
    <col min="6424" max="6657" width="11.42578125" style="696"/>
    <col min="6658" max="6658" width="46" style="696" customWidth="1"/>
    <col min="6659" max="6668" width="11.42578125" style="696"/>
    <col min="6669" max="6669" width="41" style="696" customWidth="1"/>
    <col min="6670" max="6670" width="11.42578125" style="696" customWidth="1"/>
    <col min="6671" max="6676" width="11.42578125" style="696"/>
    <col min="6677" max="6677" width="1.7109375" style="696" customWidth="1"/>
    <col min="6678" max="6678" width="11.42578125" style="696"/>
    <col min="6679" max="6679" width="1.7109375" style="696" customWidth="1"/>
    <col min="6680" max="6913" width="11.42578125" style="696"/>
    <col min="6914" max="6914" width="46" style="696" customWidth="1"/>
    <col min="6915" max="6924" width="11.42578125" style="696"/>
    <col min="6925" max="6925" width="41" style="696" customWidth="1"/>
    <col min="6926" max="6926" width="11.42578125" style="696" customWidth="1"/>
    <col min="6927" max="6932" width="11.42578125" style="696"/>
    <col min="6933" max="6933" width="1.7109375" style="696" customWidth="1"/>
    <col min="6934" max="6934" width="11.42578125" style="696"/>
    <col min="6935" max="6935" width="1.7109375" style="696" customWidth="1"/>
    <col min="6936" max="7169" width="11.42578125" style="696"/>
    <col min="7170" max="7170" width="46" style="696" customWidth="1"/>
    <col min="7171" max="7180" width="11.42578125" style="696"/>
    <col min="7181" max="7181" width="41" style="696" customWidth="1"/>
    <col min="7182" max="7182" width="11.42578125" style="696" customWidth="1"/>
    <col min="7183" max="7188" width="11.42578125" style="696"/>
    <col min="7189" max="7189" width="1.7109375" style="696" customWidth="1"/>
    <col min="7190" max="7190" width="11.42578125" style="696"/>
    <col min="7191" max="7191" width="1.7109375" style="696" customWidth="1"/>
    <col min="7192" max="7425" width="11.42578125" style="696"/>
    <col min="7426" max="7426" width="46" style="696" customWidth="1"/>
    <col min="7427" max="7436" width="11.42578125" style="696"/>
    <col min="7437" max="7437" width="41" style="696" customWidth="1"/>
    <col min="7438" max="7438" width="11.42578125" style="696" customWidth="1"/>
    <col min="7439" max="7444" width="11.42578125" style="696"/>
    <col min="7445" max="7445" width="1.7109375" style="696" customWidth="1"/>
    <col min="7446" max="7446" width="11.42578125" style="696"/>
    <col min="7447" max="7447" width="1.7109375" style="696" customWidth="1"/>
    <col min="7448" max="7681" width="11.42578125" style="696"/>
    <col min="7682" max="7682" width="46" style="696" customWidth="1"/>
    <col min="7683" max="7692" width="11.42578125" style="696"/>
    <col min="7693" max="7693" width="41" style="696" customWidth="1"/>
    <col min="7694" max="7694" width="11.42578125" style="696" customWidth="1"/>
    <col min="7695" max="7700" width="11.42578125" style="696"/>
    <col min="7701" max="7701" width="1.7109375" style="696" customWidth="1"/>
    <col min="7702" max="7702" width="11.42578125" style="696"/>
    <col min="7703" max="7703" width="1.7109375" style="696" customWidth="1"/>
    <col min="7704" max="7937" width="11.42578125" style="696"/>
    <col min="7938" max="7938" width="46" style="696" customWidth="1"/>
    <col min="7939" max="7948" width="11.42578125" style="696"/>
    <col min="7949" max="7949" width="41" style="696" customWidth="1"/>
    <col min="7950" max="7950" width="11.42578125" style="696" customWidth="1"/>
    <col min="7951" max="7956" width="11.42578125" style="696"/>
    <col min="7957" max="7957" width="1.7109375" style="696" customWidth="1"/>
    <col min="7958" max="7958" width="11.42578125" style="696"/>
    <col min="7959" max="7959" width="1.7109375" style="696" customWidth="1"/>
    <col min="7960" max="8193" width="11.42578125" style="696"/>
    <col min="8194" max="8194" width="46" style="696" customWidth="1"/>
    <col min="8195" max="8204" width="11.42578125" style="696"/>
    <col min="8205" max="8205" width="41" style="696" customWidth="1"/>
    <col min="8206" max="8206" width="11.42578125" style="696" customWidth="1"/>
    <col min="8207" max="8212" width="11.42578125" style="696"/>
    <col min="8213" max="8213" width="1.7109375" style="696" customWidth="1"/>
    <col min="8214" max="8214" width="11.42578125" style="696"/>
    <col min="8215" max="8215" width="1.7109375" style="696" customWidth="1"/>
    <col min="8216" max="8449" width="11.42578125" style="696"/>
    <col min="8450" max="8450" width="46" style="696" customWidth="1"/>
    <col min="8451" max="8460" width="11.42578125" style="696"/>
    <col min="8461" max="8461" width="41" style="696" customWidth="1"/>
    <col min="8462" max="8462" width="11.42578125" style="696" customWidth="1"/>
    <col min="8463" max="8468" width="11.42578125" style="696"/>
    <col min="8469" max="8469" width="1.7109375" style="696" customWidth="1"/>
    <col min="8470" max="8470" width="11.42578125" style="696"/>
    <col min="8471" max="8471" width="1.7109375" style="696" customWidth="1"/>
    <col min="8472" max="8705" width="11.42578125" style="696"/>
    <col min="8706" max="8706" width="46" style="696" customWidth="1"/>
    <col min="8707" max="8716" width="11.42578125" style="696"/>
    <col min="8717" max="8717" width="41" style="696" customWidth="1"/>
    <col min="8718" max="8718" width="11.42578125" style="696" customWidth="1"/>
    <col min="8719" max="8724" width="11.42578125" style="696"/>
    <col min="8725" max="8725" width="1.7109375" style="696" customWidth="1"/>
    <col min="8726" max="8726" width="11.42578125" style="696"/>
    <col min="8727" max="8727" width="1.7109375" style="696" customWidth="1"/>
    <col min="8728" max="8961" width="11.42578125" style="696"/>
    <col min="8962" max="8962" width="46" style="696" customWidth="1"/>
    <col min="8963" max="8972" width="11.42578125" style="696"/>
    <col min="8973" max="8973" width="41" style="696" customWidth="1"/>
    <col min="8974" max="8974" width="11.42578125" style="696" customWidth="1"/>
    <col min="8975" max="8980" width="11.42578125" style="696"/>
    <col min="8981" max="8981" width="1.7109375" style="696" customWidth="1"/>
    <col min="8982" max="8982" width="11.42578125" style="696"/>
    <col min="8983" max="8983" width="1.7109375" style="696" customWidth="1"/>
    <col min="8984" max="9217" width="11.42578125" style="696"/>
    <col min="9218" max="9218" width="46" style="696" customWidth="1"/>
    <col min="9219" max="9228" width="11.42578125" style="696"/>
    <col min="9229" max="9229" width="41" style="696" customWidth="1"/>
    <col min="9230" max="9230" width="11.42578125" style="696" customWidth="1"/>
    <col min="9231" max="9236" width="11.42578125" style="696"/>
    <col min="9237" max="9237" width="1.7109375" style="696" customWidth="1"/>
    <col min="9238" max="9238" width="11.42578125" style="696"/>
    <col min="9239" max="9239" width="1.7109375" style="696" customWidth="1"/>
    <col min="9240" max="9473" width="11.42578125" style="696"/>
    <col min="9474" max="9474" width="46" style="696" customWidth="1"/>
    <col min="9475" max="9484" width="11.42578125" style="696"/>
    <col min="9485" max="9485" width="41" style="696" customWidth="1"/>
    <col min="9486" max="9486" width="11.42578125" style="696" customWidth="1"/>
    <col min="9487" max="9492" width="11.42578125" style="696"/>
    <col min="9493" max="9493" width="1.7109375" style="696" customWidth="1"/>
    <col min="9494" max="9494" width="11.42578125" style="696"/>
    <col min="9495" max="9495" width="1.7109375" style="696" customWidth="1"/>
    <col min="9496" max="9729" width="11.42578125" style="696"/>
    <col min="9730" max="9730" width="46" style="696" customWidth="1"/>
    <col min="9731" max="9740" width="11.42578125" style="696"/>
    <col min="9741" max="9741" width="41" style="696" customWidth="1"/>
    <col min="9742" max="9742" width="11.42578125" style="696" customWidth="1"/>
    <col min="9743" max="9748" width="11.42578125" style="696"/>
    <col min="9749" max="9749" width="1.7109375" style="696" customWidth="1"/>
    <col min="9750" max="9750" width="11.42578125" style="696"/>
    <col min="9751" max="9751" width="1.7109375" style="696" customWidth="1"/>
    <col min="9752" max="9985" width="11.42578125" style="696"/>
    <col min="9986" max="9986" width="46" style="696" customWidth="1"/>
    <col min="9987" max="9996" width="11.42578125" style="696"/>
    <col min="9997" max="9997" width="41" style="696" customWidth="1"/>
    <col min="9998" max="9998" width="11.42578125" style="696" customWidth="1"/>
    <col min="9999" max="10004" width="11.42578125" style="696"/>
    <col min="10005" max="10005" width="1.7109375" style="696" customWidth="1"/>
    <col min="10006" max="10006" width="11.42578125" style="696"/>
    <col min="10007" max="10007" width="1.7109375" style="696" customWidth="1"/>
    <col min="10008" max="10241" width="11.42578125" style="696"/>
    <col min="10242" max="10242" width="46" style="696" customWidth="1"/>
    <col min="10243" max="10252" width="11.42578125" style="696"/>
    <col min="10253" max="10253" width="41" style="696" customWidth="1"/>
    <col min="10254" max="10254" width="11.42578125" style="696" customWidth="1"/>
    <col min="10255" max="10260" width="11.42578125" style="696"/>
    <col min="10261" max="10261" width="1.7109375" style="696" customWidth="1"/>
    <col min="10262" max="10262" width="11.42578125" style="696"/>
    <col min="10263" max="10263" width="1.7109375" style="696" customWidth="1"/>
    <col min="10264" max="10497" width="11.42578125" style="696"/>
    <col min="10498" max="10498" width="46" style="696" customWidth="1"/>
    <col min="10499" max="10508" width="11.42578125" style="696"/>
    <col min="10509" max="10509" width="41" style="696" customWidth="1"/>
    <col min="10510" max="10510" width="11.42578125" style="696" customWidth="1"/>
    <col min="10511" max="10516" width="11.42578125" style="696"/>
    <col min="10517" max="10517" width="1.7109375" style="696" customWidth="1"/>
    <col min="10518" max="10518" width="11.42578125" style="696"/>
    <col min="10519" max="10519" width="1.7109375" style="696" customWidth="1"/>
    <col min="10520" max="10753" width="11.42578125" style="696"/>
    <col min="10754" max="10754" width="46" style="696" customWidth="1"/>
    <col min="10755" max="10764" width="11.42578125" style="696"/>
    <col min="10765" max="10765" width="41" style="696" customWidth="1"/>
    <col min="10766" max="10766" width="11.42578125" style="696" customWidth="1"/>
    <col min="10767" max="10772" width="11.42578125" style="696"/>
    <col min="10773" max="10773" width="1.7109375" style="696" customWidth="1"/>
    <col min="10774" max="10774" width="11.42578125" style="696"/>
    <col min="10775" max="10775" width="1.7109375" style="696" customWidth="1"/>
    <col min="10776" max="11009" width="11.42578125" style="696"/>
    <col min="11010" max="11010" width="46" style="696" customWidth="1"/>
    <col min="11011" max="11020" width="11.42578125" style="696"/>
    <col min="11021" max="11021" width="41" style="696" customWidth="1"/>
    <col min="11022" max="11022" width="11.42578125" style="696" customWidth="1"/>
    <col min="11023" max="11028" width="11.42578125" style="696"/>
    <col min="11029" max="11029" width="1.7109375" style="696" customWidth="1"/>
    <col min="11030" max="11030" width="11.42578125" style="696"/>
    <col min="11031" max="11031" width="1.7109375" style="696" customWidth="1"/>
    <col min="11032" max="11265" width="11.42578125" style="696"/>
    <col min="11266" max="11266" width="46" style="696" customWidth="1"/>
    <col min="11267" max="11276" width="11.42578125" style="696"/>
    <col min="11277" max="11277" width="41" style="696" customWidth="1"/>
    <col min="11278" max="11278" width="11.42578125" style="696" customWidth="1"/>
    <col min="11279" max="11284" width="11.42578125" style="696"/>
    <col min="11285" max="11285" width="1.7109375" style="696" customWidth="1"/>
    <col min="11286" max="11286" width="11.42578125" style="696"/>
    <col min="11287" max="11287" width="1.7109375" style="696" customWidth="1"/>
    <col min="11288" max="11521" width="11.42578125" style="696"/>
    <col min="11522" max="11522" width="46" style="696" customWidth="1"/>
    <col min="11523" max="11532" width="11.42578125" style="696"/>
    <col min="11533" max="11533" width="41" style="696" customWidth="1"/>
    <col min="11534" max="11534" width="11.42578125" style="696" customWidth="1"/>
    <col min="11535" max="11540" width="11.42578125" style="696"/>
    <col min="11541" max="11541" width="1.7109375" style="696" customWidth="1"/>
    <col min="11542" max="11542" width="11.42578125" style="696"/>
    <col min="11543" max="11543" width="1.7109375" style="696" customWidth="1"/>
    <col min="11544" max="11777" width="11.42578125" style="696"/>
    <col min="11778" max="11778" width="46" style="696" customWidth="1"/>
    <col min="11779" max="11788" width="11.42578125" style="696"/>
    <col min="11789" max="11789" width="41" style="696" customWidth="1"/>
    <col min="11790" max="11790" width="11.42578125" style="696" customWidth="1"/>
    <col min="11791" max="11796" width="11.42578125" style="696"/>
    <col min="11797" max="11797" width="1.7109375" style="696" customWidth="1"/>
    <col min="11798" max="11798" width="11.42578125" style="696"/>
    <col min="11799" max="11799" width="1.7109375" style="696" customWidth="1"/>
    <col min="11800" max="12033" width="11.42578125" style="696"/>
    <col min="12034" max="12034" width="46" style="696" customWidth="1"/>
    <col min="12035" max="12044" width="11.42578125" style="696"/>
    <col min="12045" max="12045" width="41" style="696" customWidth="1"/>
    <col min="12046" max="12046" width="11.42578125" style="696" customWidth="1"/>
    <col min="12047" max="12052" width="11.42578125" style="696"/>
    <col min="12053" max="12053" width="1.7109375" style="696" customWidth="1"/>
    <col min="12054" max="12054" width="11.42578125" style="696"/>
    <col min="12055" max="12055" width="1.7109375" style="696" customWidth="1"/>
    <col min="12056" max="12289" width="11.42578125" style="696"/>
    <col min="12290" max="12290" width="46" style="696" customWidth="1"/>
    <col min="12291" max="12300" width="11.42578125" style="696"/>
    <col min="12301" max="12301" width="41" style="696" customWidth="1"/>
    <col min="12302" max="12302" width="11.42578125" style="696" customWidth="1"/>
    <col min="12303" max="12308" width="11.42578125" style="696"/>
    <col min="12309" max="12309" width="1.7109375" style="696" customWidth="1"/>
    <col min="12310" max="12310" width="11.42578125" style="696"/>
    <col min="12311" max="12311" width="1.7109375" style="696" customWidth="1"/>
    <col min="12312" max="12545" width="11.42578125" style="696"/>
    <col min="12546" max="12546" width="46" style="696" customWidth="1"/>
    <col min="12547" max="12556" width="11.42578125" style="696"/>
    <col min="12557" max="12557" width="41" style="696" customWidth="1"/>
    <col min="12558" max="12558" width="11.42578125" style="696" customWidth="1"/>
    <col min="12559" max="12564" width="11.42578125" style="696"/>
    <col min="12565" max="12565" width="1.7109375" style="696" customWidth="1"/>
    <col min="12566" max="12566" width="11.42578125" style="696"/>
    <col min="12567" max="12567" width="1.7109375" style="696" customWidth="1"/>
    <col min="12568" max="12801" width="11.42578125" style="696"/>
    <col min="12802" max="12802" width="46" style="696" customWidth="1"/>
    <col min="12803" max="12812" width="11.42578125" style="696"/>
    <col min="12813" max="12813" width="41" style="696" customWidth="1"/>
    <col min="12814" max="12814" width="11.42578125" style="696" customWidth="1"/>
    <col min="12815" max="12820" width="11.42578125" style="696"/>
    <col min="12821" max="12821" width="1.7109375" style="696" customWidth="1"/>
    <col min="12822" max="12822" width="11.42578125" style="696"/>
    <col min="12823" max="12823" width="1.7109375" style="696" customWidth="1"/>
    <col min="12824" max="13057" width="11.42578125" style="696"/>
    <col min="13058" max="13058" width="46" style="696" customWidth="1"/>
    <col min="13059" max="13068" width="11.42578125" style="696"/>
    <col min="13069" max="13069" width="41" style="696" customWidth="1"/>
    <col min="13070" max="13070" width="11.42578125" style="696" customWidth="1"/>
    <col min="13071" max="13076" width="11.42578125" style="696"/>
    <col min="13077" max="13077" width="1.7109375" style="696" customWidth="1"/>
    <col min="13078" max="13078" width="11.42578125" style="696"/>
    <col min="13079" max="13079" width="1.7109375" style="696" customWidth="1"/>
    <col min="13080" max="13313" width="11.42578125" style="696"/>
    <col min="13314" max="13314" width="46" style="696" customWidth="1"/>
    <col min="13315" max="13324" width="11.42578125" style="696"/>
    <col min="13325" max="13325" width="41" style="696" customWidth="1"/>
    <col min="13326" max="13326" width="11.42578125" style="696" customWidth="1"/>
    <col min="13327" max="13332" width="11.42578125" style="696"/>
    <col min="13333" max="13333" width="1.7109375" style="696" customWidth="1"/>
    <col min="13334" max="13334" width="11.42578125" style="696"/>
    <col min="13335" max="13335" width="1.7109375" style="696" customWidth="1"/>
    <col min="13336" max="13569" width="11.42578125" style="696"/>
    <col min="13570" max="13570" width="46" style="696" customWidth="1"/>
    <col min="13571" max="13580" width="11.42578125" style="696"/>
    <col min="13581" max="13581" width="41" style="696" customWidth="1"/>
    <col min="13582" max="13582" width="11.42578125" style="696" customWidth="1"/>
    <col min="13583" max="13588" width="11.42578125" style="696"/>
    <col min="13589" max="13589" width="1.7109375" style="696" customWidth="1"/>
    <col min="13590" max="13590" width="11.42578125" style="696"/>
    <col min="13591" max="13591" width="1.7109375" style="696" customWidth="1"/>
    <col min="13592" max="13825" width="11.42578125" style="696"/>
    <col min="13826" max="13826" width="46" style="696" customWidth="1"/>
    <col min="13827" max="13836" width="11.42578125" style="696"/>
    <col min="13837" max="13837" width="41" style="696" customWidth="1"/>
    <col min="13838" max="13838" width="11.42578125" style="696" customWidth="1"/>
    <col min="13839" max="13844" width="11.42578125" style="696"/>
    <col min="13845" max="13845" width="1.7109375" style="696" customWidth="1"/>
    <col min="13846" max="13846" width="11.42578125" style="696"/>
    <col min="13847" max="13847" width="1.7109375" style="696" customWidth="1"/>
    <col min="13848" max="14081" width="11.42578125" style="696"/>
    <col min="14082" max="14082" width="46" style="696" customWidth="1"/>
    <col min="14083" max="14092" width="11.42578125" style="696"/>
    <col min="14093" max="14093" width="41" style="696" customWidth="1"/>
    <col min="14094" max="14094" width="11.42578125" style="696" customWidth="1"/>
    <col min="14095" max="14100" width="11.42578125" style="696"/>
    <col min="14101" max="14101" width="1.7109375" style="696" customWidth="1"/>
    <col min="14102" max="14102" width="11.42578125" style="696"/>
    <col min="14103" max="14103" width="1.7109375" style="696" customWidth="1"/>
    <col min="14104" max="14337" width="11.42578125" style="696"/>
    <col min="14338" max="14338" width="46" style="696" customWidth="1"/>
    <col min="14339" max="14348" width="11.42578125" style="696"/>
    <col min="14349" max="14349" width="41" style="696" customWidth="1"/>
    <col min="14350" max="14350" width="11.42578125" style="696" customWidth="1"/>
    <col min="14351" max="14356" width="11.42578125" style="696"/>
    <col min="14357" max="14357" width="1.7109375" style="696" customWidth="1"/>
    <col min="14358" max="14358" width="11.42578125" style="696"/>
    <col min="14359" max="14359" width="1.7109375" style="696" customWidth="1"/>
    <col min="14360" max="14593" width="11.42578125" style="696"/>
    <col min="14594" max="14594" width="46" style="696" customWidth="1"/>
    <col min="14595" max="14604" width="11.42578125" style="696"/>
    <col min="14605" max="14605" width="41" style="696" customWidth="1"/>
    <col min="14606" max="14606" width="11.42578125" style="696" customWidth="1"/>
    <col min="14607" max="14612" width="11.42578125" style="696"/>
    <col min="14613" max="14613" width="1.7109375" style="696" customWidth="1"/>
    <col min="14614" max="14614" width="11.42578125" style="696"/>
    <col min="14615" max="14615" width="1.7109375" style="696" customWidth="1"/>
    <col min="14616" max="14849" width="11.42578125" style="696"/>
    <col min="14850" max="14850" width="46" style="696" customWidth="1"/>
    <col min="14851" max="14860" width="11.42578125" style="696"/>
    <col min="14861" max="14861" width="41" style="696" customWidth="1"/>
    <col min="14862" max="14862" width="11.42578125" style="696" customWidth="1"/>
    <col min="14863" max="14868" width="11.42578125" style="696"/>
    <col min="14869" max="14869" width="1.7109375" style="696" customWidth="1"/>
    <col min="14870" max="14870" width="11.42578125" style="696"/>
    <col min="14871" max="14871" width="1.7109375" style="696" customWidth="1"/>
    <col min="14872" max="15105" width="11.42578125" style="696"/>
    <col min="15106" max="15106" width="46" style="696" customWidth="1"/>
    <col min="15107" max="15116" width="11.42578125" style="696"/>
    <col min="15117" max="15117" width="41" style="696" customWidth="1"/>
    <col min="15118" max="15118" width="11.42578125" style="696" customWidth="1"/>
    <col min="15119" max="15124" width="11.42578125" style="696"/>
    <col min="15125" max="15125" width="1.7109375" style="696" customWidth="1"/>
    <col min="15126" max="15126" width="11.42578125" style="696"/>
    <col min="15127" max="15127" width="1.7109375" style="696" customWidth="1"/>
    <col min="15128" max="15361" width="11.42578125" style="696"/>
    <col min="15362" max="15362" width="46" style="696" customWidth="1"/>
    <col min="15363" max="15372" width="11.42578125" style="696"/>
    <col min="15373" max="15373" width="41" style="696" customWidth="1"/>
    <col min="15374" max="15374" width="11.42578125" style="696" customWidth="1"/>
    <col min="15375" max="15380" width="11.42578125" style="696"/>
    <col min="15381" max="15381" width="1.7109375" style="696" customWidth="1"/>
    <col min="15382" max="15382" width="11.42578125" style="696"/>
    <col min="15383" max="15383" width="1.7109375" style="696" customWidth="1"/>
    <col min="15384" max="15617" width="11.42578125" style="696"/>
    <col min="15618" max="15618" width="46" style="696" customWidth="1"/>
    <col min="15619" max="15628" width="11.42578125" style="696"/>
    <col min="15629" max="15629" width="41" style="696" customWidth="1"/>
    <col min="15630" max="15630" width="11.42578125" style="696" customWidth="1"/>
    <col min="15631" max="15636" width="11.42578125" style="696"/>
    <col min="15637" max="15637" width="1.7109375" style="696" customWidth="1"/>
    <col min="15638" max="15638" width="11.42578125" style="696"/>
    <col min="15639" max="15639" width="1.7109375" style="696" customWidth="1"/>
    <col min="15640" max="15873" width="11.42578125" style="696"/>
    <col min="15874" max="15874" width="46" style="696" customWidth="1"/>
    <col min="15875" max="15884" width="11.42578125" style="696"/>
    <col min="15885" max="15885" width="41" style="696" customWidth="1"/>
    <col min="15886" max="15886" width="11.42578125" style="696" customWidth="1"/>
    <col min="15887" max="15892" width="11.42578125" style="696"/>
    <col min="15893" max="15893" width="1.7109375" style="696" customWidth="1"/>
    <col min="15894" max="15894" width="11.42578125" style="696"/>
    <col min="15895" max="15895" width="1.7109375" style="696" customWidth="1"/>
    <col min="15896" max="16129" width="11.42578125" style="696"/>
    <col min="16130" max="16130" width="46" style="696" customWidth="1"/>
    <col min="16131" max="16140" width="11.42578125" style="696"/>
    <col min="16141" max="16141" width="41" style="696" customWidth="1"/>
    <col min="16142" max="16142" width="11.42578125" style="696" customWidth="1"/>
    <col min="16143" max="16148" width="11.42578125" style="696"/>
    <col min="16149" max="16149" width="1.7109375" style="696" customWidth="1"/>
    <col min="16150" max="16150" width="11.42578125" style="696"/>
    <col min="16151" max="16151" width="1.7109375" style="696" customWidth="1"/>
    <col min="16152" max="16384" width="11.42578125" style="696"/>
  </cols>
  <sheetData>
    <row r="1" spans="2:24" x14ac:dyDescent="0.2">
      <c r="B1" s="664"/>
      <c r="U1" s="697"/>
      <c r="W1" s="697"/>
    </row>
    <row r="2" spans="2:24" ht="15" x14ac:dyDescent="0.2">
      <c r="B2" s="755" t="s">
        <v>533</v>
      </c>
      <c r="C2" s="665"/>
      <c r="D2" s="665"/>
      <c r="E2" s="665"/>
      <c r="F2" s="665"/>
      <c r="G2" s="665"/>
      <c r="H2" s="665"/>
      <c r="I2" s="665"/>
      <c r="J2" s="665"/>
      <c r="K2" s="665"/>
      <c r="M2" s="755"/>
      <c r="N2" s="665"/>
      <c r="O2" s="665"/>
      <c r="P2" s="665"/>
      <c r="Q2" s="665"/>
      <c r="R2" s="665"/>
      <c r="S2" s="665"/>
      <c r="T2" s="665"/>
      <c r="U2" s="666"/>
      <c r="V2" s="665"/>
      <c r="W2" s="666"/>
      <c r="X2" s="665"/>
    </row>
    <row r="3" spans="2:24" ht="15" x14ac:dyDescent="0.25">
      <c r="B3" s="903"/>
      <c r="C3" s="903"/>
      <c r="D3" s="903"/>
      <c r="E3" s="903"/>
      <c r="F3" s="903"/>
      <c r="G3" s="903"/>
      <c r="H3" s="667"/>
      <c r="M3" s="667"/>
      <c r="N3" s="667"/>
      <c r="O3" s="667"/>
      <c r="U3" s="697"/>
      <c r="W3" s="697"/>
    </row>
    <row r="4" spans="2:24" ht="16.5" customHeight="1" x14ac:dyDescent="0.2">
      <c r="B4" s="501"/>
      <c r="C4" s="501"/>
      <c r="D4" s="501"/>
      <c r="E4" s="501"/>
      <c r="F4" s="501"/>
      <c r="G4" s="501"/>
      <c r="H4" s="501"/>
      <c r="J4" s="669"/>
      <c r="K4" s="670"/>
      <c r="L4" s="669"/>
      <c r="M4" s="670"/>
    </row>
    <row r="5" spans="2:24" ht="30.75" customHeight="1" x14ac:dyDescent="0.2">
      <c r="B5" s="659" t="s">
        <v>187</v>
      </c>
      <c r="C5" s="659">
        <v>2020</v>
      </c>
      <c r="D5" s="659">
        <v>2021</v>
      </c>
      <c r="E5" s="659">
        <f>D5+1</f>
        <v>2022</v>
      </c>
      <c r="F5" s="659">
        <f>E5+1</f>
        <v>2023</v>
      </c>
      <c r="G5" s="659">
        <f>F5+1</f>
        <v>2024</v>
      </c>
      <c r="H5" s="659">
        <f>G5+1</f>
        <v>2025</v>
      </c>
      <c r="I5" s="661">
        <f>H5+1</f>
        <v>2026</v>
      </c>
      <c r="J5" s="660"/>
      <c r="K5" s="662" t="s">
        <v>148</v>
      </c>
      <c r="L5" s="660"/>
      <c r="M5" s="663" t="s">
        <v>416</v>
      </c>
    </row>
    <row r="6" spans="2:24" ht="32.25" customHeight="1" x14ac:dyDescent="0.2">
      <c r="B6" s="671" t="s">
        <v>417</v>
      </c>
      <c r="C6" s="672">
        <v>0</v>
      </c>
      <c r="D6" s="672">
        <v>326.96548860663523</v>
      </c>
      <c r="E6" s="672">
        <v>430.37859732246994</v>
      </c>
      <c r="F6" s="672">
        <v>401.12074244387082</v>
      </c>
      <c r="G6" s="672">
        <v>25.668590891072501</v>
      </c>
      <c r="H6" s="672">
        <v>26.508887763631794</v>
      </c>
      <c r="I6" s="673">
        <v>29.320046209824412</v>
      </c>
      <c r="J6" s="672"/>
      <c r="K6" s="674">
        <v>1239.9623532375044</v>
      </c>
      <c r="L6" s="672"/>
      <c r="M6" s="675">
        <v>1.7834124421640906E-2</v>
      </c>
    </row>
    <row r="7" spans="2:24" ht="32.25" customHeight="1" x14ac:dyDescent="0.2">
      <c r="B7" s="671" t="s">
        <v>418</v>
      </c>
      <c r="C7" s="672">
        <v>0</v>
      </c>
      <c r="D7" s="672">
        <v>24.987427674520468</v>
      </c>
      <c r="E7" s="672">
        <v>25.065672375979901</v>
      </c>
      <c r="F7" s="672">
        <v>23.396107548862776</v>
      </c>
      <c r="G7" s="672">
        <v>0</v>
      </c>
      <c r="H7" s="672">
        <v>0</v>
      </c>
      <c r="I7" s="673">
        <v>0</v>
      </c>
      <c r="J7" s="672"/>
      <c r="K7" s="674">
        <v>73.449207599363149</v>
      </c>
      <c r="L7" s="672"/>
      <c r="M7" s="675">
        <v>1.0564049009857918E-3</v>
      </c>
    </row>
    <row r="8" spans="2:24" ht="32.25" customHeight="1" x14ac:dyDescent="0.2">
      <c r="B8" s="671" t="s">
        <v>419</v>
      </c>
      <c r="C8" s="672">
        <v>0</v>
      </c>
      <c r="D8" s="672">
        <v>33.972906666278021</v>
      </c>
      <c r="E8" s="672">
        <v>252.38124201926644</v>
      </c>
      <c r="F8" s="672">
        <v>163.10830338765172</v>
      </c>
      <c r="G8" s="672">
        <v>0</v>
      </c>
      <c r="H8" s="672">
        <v>0</v>
      </c>
      <c r="I8" s="673">
        <v>0</v>
      </c>
      <c r="J8" s="672"/>
      <c r="K8" s="674">
        <v>449.46245207319623</v>
      </c>
      <c r="L8" s="672"/>
      <c r="M8" s="675">
        <v>6.4645263400136804E-3</v>
      </c>
    </row>
    <row r="9" spans="2:24" ht="32.25" customHeight="1" x14ac:dyDescent="0.2">
      <c r="B9" s="671" t="s">
        <v>420</v>
      </c>
      <c r="C9" s="672">
        <v>37.199333728383117</v>
      </c>
      <c r="D9" s="672">
        <v>6570.8668942914101</v>
      </c>
      <c r="E9" s="672">
        <v>8524.5193475988272</v>
      </c>
      <c r="F9" s="672">
        <v>5790.4383546918307</v>
      </c>
      <c r="G9" s="672">
        <v>99.69680702092559</v>
      </c>
      <c r="H9" s="672">
        <v>0</v>
      </c>
      <c r="I9" s="673">
        <v>0</v>
      </c>
      <c r="J9" s="672"/>
      <c r="K9" s="674">
        <v>21022.720737331379</v>
      </c>
      <c r="L9" s="672"/>
      <c r="M9" s="675">
        <v>0.302365484187539</v>
      </c>
    </row>
    <row r="10" spans="2:24" ht="32.25" customHeight="1" x14ac:dyDescent="0.2">
      <c r="B10" s="671" t="s">
        <v>421</v>
      </c>
      <c r="C10" s="672">
        <v>463.60066627161694</v>
      </c>
      <c r="D10" s="672">
        <v>8332.9101607374632</v>
      </c>
      <c r="E10" s="672">
        <v>9647.3235523670337</v>
      </c>
      <c r="F10" s="672">
        <v>7794.0292067074897</v>
      </c>
      <c r="G10" s="672">
        <v>1562.7846020880017</v>
      </c>
      <c r="H10" s="672">
        <v>716.59111223636819</v>
      </c>
      <c r="I10" s="673">
        <v>265.33995379017563</v>
      </c>
      <c r="J10" s="672"/>
      <c r="K10" s="674">
        <v>28782.579254198154</v>
      </c>
      <c r="L10" s="672"/>
      <c r="M10" s="675">
        <v>0.41397393901102542</v>
      </c>
    </row>
    <row r="11" spans="2:24" ht="32.25" customHeight="1" x14ac:dyDescent="0.2">
      <c r="B11" s="671" t="s">
        <v>422</v>
      </c>
      <c r="C11" s="672">
        <v>0</v>
      </c>
      <c r="D11" s="672">
        <v>2048.9690693106782</v>
      </c>
      <c r="E11" s="672">
        <v>1794.7021421201609</v>
      </c>
      <c r="F11" s="672">
        <v>1572.2184272835786</v>
      </c>
      <c r="G11" s="672">
        <v>0</v>
      </c>
      <c r="H11" s="672">
        <v>0</v>
      </c>
      <c r="I11" s="673">
        <v>0</v>
      </c>
      <c r="J11" s="672"/>
      <c r="K11" s="674">
        <v>5415.8896387144177</v>
      </c>
      <c r="L11" s="672"/>
      <c r="M11" s="675">
        <v>7.789563079759744E-2</v>
      </c>
    </row>
    <row r="12" spans="2:24" ht="32.25" customHeight="1" x14ac:dyDescent="0.2">
      <c r="B12" s="671" t="s">
        <v>423</v>
      </c>
      <c r="C12" s="672">
        <v>0</v>
      </c>
      <c r="D12" s="672">
        <v>537.94533493078825</v>
      </c>
      <c r="E12" s="672">
        <v>502.32610068358764</v>
      </c>
      <c r="F12" s="672">
        <v>196.97089360957381</v>
      </c>
      <c r="G12" s="672">
        <v>0</v>
      </c>
      <c r="H12" s="672">
        <v>0</v>
      </c>
      <c r="I12" s="673">
        <v>0</v>
      </c>
      <c r="J12" s="672"/>
      <c r="K12" s="674">
        <v>1237.2423292239496</v>
      </c>
      <c r="L12" s="672"/>
      <c r="M12" s="675">
        <v>1.7795002873667348E-2</v>
      </c>
    </row>
    <row r="13" spans="2:24" ht="32.25" customHeight="1" x14ac:dyDescent="0.2">
      <c r="B13" s="671" t="s">
        <v>424</v>
      </c>
      <c r="C13" s="672">
        <v>0</v>
      </c>
      <c r="D13" s="672">
        <v>315.13116300079236</v>
      </c>
      <c r="E13" s="672">
        <v>288.83426940819197</v>
      </c>
      <c r="F13" s="672">
        <v>207.41592673123225</v>
      </c>
      <c r="G13" s="672">
        <v>0</v>
      </c>
      <c r="H13" s="672">
        <v>0</v>
      </c>
      <c r="I13" s="673">
        <v>0</v>
      </c>
      <c r="J13" s="672"/>
      <c r="K13" s="674">
        <v>811.38135914021655</v>
      </c>
      <c r="L13" s="672"/>
      <c r="M13" s="675">
        <v>1.1669931812466137E-2</v>
      </c>
    </row>
    <row r="14" spans="2:24" ht="32.25" customHeight="1" x14ac:dyDescent="0.2">
      <c r="B14" s="671" t="s">
        <v>425</v>
      </c>
      <c r="C14" s="672">
        <v>0</v>
      </c>
      <c r="D14" s="672">
        <v>1820.2381543665458</v>
      </c>
      <c r="E14" s="672">
        <v>1519.7918737693637</v>
      </c>
      <c r="F14" s="672">
        <v>1101.1387376315288</v>
      </c>
      <c r="G14" s="672">
        <v>0</v>
      </c>
      <c r="H14" s="672">
        <v>0</v>
      </c>
      <c r="I14" s="673">
        <v>0</v>
      </c>
      <c r="J14" s="672"/>
      <c r="K14" s="674">
        <v>4441.1687657674383</v>
      </c>
      <c r="L14" s="672"/>
      <c r="M14" s="675">
        <v>6.3876420231147896E-2</v>
      </c>
    </row>
    <row r="15" spans="2:24" ht="32.25" customHeight="1" x14ac:dyDescent="0.2">
      <c r="B15" s="676" t="s">
        <v>426</v>
      </c>
      <c r="C15" s="677">
        <v>0</v>
      </c>
      <c r="D15" s="677">
        <v>2146.3600674148893</v>
      </c>
      <c r="E15" s="677">
        <v>2047.6498683351247</v>
      </c>
      <c r="F15" s="677">
        <v>1859.6489669643779</v>
      </c>
      <c r="G15" s="677">
        <v>0</v>
      </c>
      <c r="H15" s="677">
        <v>0</v>
      </c>
      <c r="I15" s="678">
        <v>0</v>
      </c>
      <c r="J15" s="672"/>
      <c r="K15" s="679">
        <v>6053.6589027143918</v>
      </c>
      <c r="L15" s="672"/>
      <c r="M15" s="680">
        <v>8.7068535423916585E-2</v>
      </c>
    </row>
    <row r="16" spans="2:24" ht="32.25" customHeight="1" x14ac:dyDescent="0.2">
      <c r="B16" s="682" t="s">
        <v>428</v>
      </c>
      <c r="C16" s="683">
        <v>500.80000000000007</v>
      </c>
      <c r="D16" s="683">
        <v>22158.346666999998</v>
      </c>
      <c r="E16" s="684">
        <v>25032.972666000005</v>
      </c>
      <c r="F16" s="684">
        <v>19109.485666999994</v>
      </c>
      <c r="G16" s="684">
        <v>1688.1499999999999</v>
      </c>
      <c r="H16" s="684">
        <v>743.1</v>
      </c>
      <c r="I16" s="684">
        <v>294.66000000000003</v>
      </c>
      <c r="J16" s="684"/>
      <c r="K16" s="685">
        <v>69527.514999999999</v>
      </c>
      <c r="L16" s="686"/>
      <c r="M16" s="687">
        <v>1</v>
      </c>
    </row>
    <row r="17" spans="2:24" ht="12" customHeight="1" x14ac:dyDescent="0.2">
      <c r="B17" s="688"/>
      <c r="C17" s="657"/>
      <c r="D17" s="657"/>
      <c r="E17" s="657"/>
      <c r="F17" s="657"/>
      <c r="G17" s="689"/>
      <c r="H17" s="689"/>
      <c r="I17" s="689"/>
      <c r="J17" s="689"/>
      <c r="K17" s="689"/>
      <c r="L17" s="681"/>
      <c r="M17" s="690"/>
      <c r="N17" s="691"/>
      <c r="O17" s="691"/>
      <c r="P17" s="691"/>
      <c r="Q17" s="691"/>
      <c r="R17" s="691"/>
      <c r="S17" s="691"/>
      <c r="T17" s="691"/>
      <c r="U17" s="691"/>
      <c r="V17" s="691"/>
      <c r="W17" s="691"/>
      <c r="X17" s="692"/>
    </row>
    <row r="18" spans="2:24" x14ac:dyDescent="0.2">
      <c r="B18" s="693"/>
      <c r="C18" s="694"/>
      <c r="D18" s="694"/>
      <c r="E18" s="694"/>
      <c r="F18" s="694"/>
      <c r="G18" s="694"/>
      <c r="H18" s="694"/>
      <c r="I18" s="694"/>
      <c r="J18" s="694"/>
      <c r="K18" s="695"/>
      <c r="L18" s="681"/>
      <c r="U18" s="697"/>
      <c r="W18" s="697"/>
    </row>
    <row r="19" spans="2:24" x14ac:dyDescent="0.2">
      <c r="B19" s="904"/>
      <c r="M19" s="905"/>
      <c r="N19" s="697"/>
      <c r="O19" s="697"/>
      <c r="P19" s="697"/>
      <c r="Q19" s="697"/>
      <c r="R19" s="697"/>
      <c r="S19" s="697"/>
      <c r="T19" s="697"/>
      <c r="U19" s="697"/>
      <c r="V19" s="697"/>
      <c r="W19" s="697"/>
      <c r="X19" s="697"/>
    </row>
    <row r="20" spans="2:24" x14ac:dyDescent="0.2">
      <c r="B20" s="904"/>
      <c r="M20" s="905"/>
      <c r="N20" s="697"/>
      <c r="O20" s="697"/>
      <c r="P20" s="697"/>
      <c r="Q20" s="697"/>
      <c r="R20" s="697"/>
      <c r="S20" s="697"/>
      <c r="T20" s="697"/>
      <c r="U20" s="697"/>
      <c r="V20" s="697"/>
      <c r="W20" s="697"/>
      <c r="X20" s="697"/>
    </row>
    <row r="21" spans="2:24" x14ac:dyDescent="0.2">
      <c r="U21" s="697"/>
      <c r="W21" s="697"/>
    </row>
    <row r="22" spans="2:24" x14ac:dyDescent="0.2">
      <c r="U22" s="697"/>
      <c r="W22" s="697"/>
    </row>
    <row r="23" spans="2:24" ht="15" x14ac:dyDescent="0.2">
      <c r="B23" s="755" t="s">
        <v>534</v>
      </c>
      <c r="C23" s="665"/>
      <c r="D23" s="665"/>
      <c r="E23" s="665"/>
      <c r="F23" s="665"/>
      <c r="G23" s="665"/>
      <c r="H23" s="665"/>
      <c r="I23" s="665"/>
      <c r="J23" s="665"/>
      <c r="K23" s="665"/>
      <c r="M23" s="756"/>
      <c r="N23" s="756"/>
      <c r="O23" s="756"/>
      <c r="P23" s="756"/>
      <c r="Q23" s="756"/>
      <c r="R23" s="756"/>
      <c r="S23" s="756"/>
      <c r="T23" s="756"/>
      <c r="U23" s="756"/>
      <c r="V23" s="756"/>
      <c r="W23" s="756"/>
      <c r="X23" s="756"/>
    </row>
    <row r="24" spans="2:24" ht="15" x14ac:dyDescent="0.25">
      <c r="B24" s="903"/>
      <c r="C24" s="903"/>
      <c r="D24" s="903"/>
      <c r="E24" s="903"/>
      <c r="F24" s="903"/>
      <c r="G24" s="903"/>
      <c r="H24" s="667"/>
      <c r="M24" s="698"/>
      <c r="N24" s="698"/>
      <c r="O24" s="698"/>
      <c r="P24" s="699"/>
      <c r="Q24" s="699"/>
      <c r="R24" s="699"/>
      <c r="S24" s="699"/>
      <c r="T24" s="699"/>
      <c r="U24" s="699"/>
      <c r="V24" s="699"/>
      <c r="W24" s="699"/>
      <c r="X24" s="699"/>
    </row>
    <row r="25" spans="2:24" ht="15" x14ac:dyDescent="0.2">
      <c r="B25" s="501" t="s">
        <v>471</v>
      </c>
      <c r="C25" s="668" t="s">
        <v>471</v>
      </c>
      <c r="D25" s="668"/>
      <c r="E25" s="668"/>
      <c r="F25" s="900" t="s">
        <v>527</v>
      </c>
      <c r="G25" s="901"/>
      <c r="H25" s="901"/>
      <c r="I25" s="901"/>
      <c r="J25" s="902"/>
    </row>
    <row r="26" spans="2:24" ht="15" x14ac:dyDescent="0.2">
      <c r="B26" s="659" t="s">
        <v>187</v>
      </c>
      <c r="C26" s="659">
        <v>2017</v>
      </c>
      <c r="D26" s="659">
        <v>2018</v>
      </c>
      <c r="E26" s="659">
        <v>2019</v>
      </c>
      <c r="F26" s="659">
        <v>2020</v>
      </c>
      <c r="G26" s="661">
        <v>2021</v>
      </c>
      <c r="H26" s="659">
        <f>G26+1</f>
        <v>2022</v>
      </c>
      <c r="I26" s="659">
        <f>H26+1</f>
        <v>2023</v>
      </c>
      <c r="J26" s="659">
        <f>I26+1</f>
        <v>2024</v>
      </c>
    </row>
    <row r="27" spans="2:24" ht="15" x14ac:dyDescent="0.2">
      <c r="B27" s="671" t="s">
        <v>417</v>
      </c>
      <c r="C27" s="700">
        <v>5.5593282191507294</v>
      </c>
      <c r="D27" s="700">
        <v>5.6129130298669452</v>
      </c>
      <c r="E27" s="700">
        <v>5.4686320065040022</v>
      </c>
      <c r="F27" s="700">
        <v>5.8991814195977881</v>
      </c>
      <c r="G27" s="701">
        <v>5.4018594272737941</v>
      </c>
      <c r="H27" s="700">
        <v>4.9771515526824768</v>
      </c>
      <c r="I27" s="700">
        <v>4.8206758283436999</v>
      </c>
      <c r="J27" s="700">
        <v>4.6449999999999996</v>
      </c>
    </row>
    <row r="28" spans="2:24" ht="15" x14ac:dyDescent="0.2">
      <c r="B28" s="671" t="s">
        <v>418</v>
      </c>
      <c r="C28" s="700">
        <v>0.89287328067670402</v>
      </c>
      <c r="D28" s="700">
        <v>0.85389884582903253</v>
      </c>
      <c r="E28" s="700">
        <v>0.8473840992567313</v>
      </c>
      <c r="F28" s="700">
        <v>0.94722465405126866</v>
      </c>
      <c r="G28" s="701">
        <v>0.93670162148679248</v>
      </c>
      <c r="H28" s="700">
        <v>0.89252398076179684</v>
      </c>
      <c r="I28" s="700">
        <v>0.8621679757431735</v>
      </c>
      <c r="J28" s="700">
        <v>0.82635912867457706</v>
      </c>
    </row>
    <row r="29" spans="2:24" ht="15" x14ac:dyDescent="0.2">
      <c r="B29" s="671" t="s">
        <v>419</v>
      </c>
      <c r="C29" s="700">
        <v>1.82903895196266</v>
      </c>
      <c r="D29" s="700">
        <v>1.7882633127422169</v>
      </c>
      <c r="E29" s="700">
        <v>1.8184856343169673</v>
      </c>
      <c r="F29" s="700">
        <v>2.1034182106057067</v>
      </c>
      <c r="G29" s="701">
        <v>2.0408537697939866</v>
      </c>
      <c r="H29" s="700">
        <v>1.9270156647754635</v>
      </c>
      <c r="I29" s="700">
        <v>1.8695013849187598</v>
      </c>
      <c r="J29" s="700">
        <v>1.8212053770410532</v>
      </c>
    </row>
    <row r="30" spans="2:24" ht="15" x14ac:dyDescent="0.2">
      <c r="B30" s="671" t="s">
        <v>420</v>
      </c>
      <c r="C30" s="700">
        <v>3.8601664390158255</v>
      </c>
      <c r="D30" s="700">
        <v>4.1228458423189371</v>
      </c>
      <c r="E30" s="700">
        <v>3.9845047928455974</v>
      </c>
      <c r="F30" s="700">
        <v>6.5306525761593921</v>
      </c>
      <c r="G30" s="701">
        <v>6.8636064783373518</v>
      </c>
      <c r="H30" s="700">
        <v>5.7005243421638019</v>
      </c>
      <c r="I30" s="700">
        <v>5.0611964695133214</v>
      </c>
      <c r="J30" s="700">
        <v>4.3306861416396769</v>
      </c>
    </row>
    <row r="31" spans="2:24" ht="15" x14ac:dyDescent="0.2">
      <c r="B31" s="671" t="s">
        <v>421</v>
      </c>
      <c r="C31" s="700">
        <v>0.87557353810720162</v>
      </c>
      <c r="D31" s="700">
        <v>0.87374537156599053</v>
      </c>
      <c r="E31" s="700">
        <v>0.88811444987515786</v>
      </c>
      <c r="F31" s="700">
        <v>1.0066524738629843</v>
      </c>
      <c r="G31" s="701">
        <v>1.6153952810775034</v>
      </c>
      <c r="H31" s="700">
        <v>1.5833107333806971</v>
      </c>
      <c r="I31" s="700">
        <v>1.3812273082424429</v>
      </c>
      <c r="J31" s="700">
        <v>0.90977659079628059</v>
      </c>
    </row>
    <row r="32" spans="2:24" ht="15" x14ac:dyDescent="0.2">
      <c r="B32" s="671" t="s">
        <v>422</v>
      </c>
      <c r="C32" s="700">
        <v>0.44359638409559787</v>
      </c>
      <c r="D32" s="700">
        <v>0.43687268578299526</v>
      </c>
      <c r="E32" s="700">
        <v>0.43919689710244125</v>
      </c>
      <c r="F32" s="700">
        <v>0.47829273119859356</v>
      </c>
      <c r="G32" s="701">
        <v>0.64432631670668372</v>
      </c>
      <c r="H32" s="700">
        <v>0.58082395091086236</v>
      </c>
      <c r="I32" s="700">
        <v>0.53549412682088671</v>
      </c>
      <c r="J32" s="700">
        <v>0.4063788852814979</v>
      </c>
    </row>
    <row r="33" spans="2:10" ht="15" x14ac:dyDescent="0.2">
      <c r="B33" s="671" t="s">
        <v>423</v>
      </c>
      <c r="C33" s="700">
        <v>5.9655709302355611</v>
      </c>
      <c r="D33" s="700">
        <v>5.9919069355718664</v>
      </c>
      <c r="E33" s="700">
        <v>6.0897096014370504</v>
      </c>
      <c r="F33" s="700">
        <v>7.5914372674284882</v>
      </c>
      <c r="G33" s="701">
        <v>7.1601210748848123</v>
      </c>
      <c r="H33" s="700">
        <v>6.5758740414870243</v>
      </c>
      <c r="I33" s="700">
        <v>6.3716100976208212</v>
      </c>
      <c r="J33" s="700">
        <v>6.2407680651543194</v>
      </c>
    </row>
    <row r="34" spans="2:10" ht="15" x14ac:dyDescent="0.2">
      <c r="B34" s="671" t="s">
        <v>424</v>
      </c>
      <c r="C34" s="700">
        <v>1.1019333538176057</v>
      </c>
      <c r="D34" s="700">
        <v>1.124027499478925</v>
      </c>
      <c r="E34" s="700">
        <v>1.1336212575475668</v>
      </c>
      <c r="F34" s="700">
        <v>1.1954198010516199</v>
      </c>
      <c r="G34" s="701">
        <v>1.1488261216198949</v>
      </c>
      <c r="H34" s="700">
        <v>1.0517003649545669</v>
      </c>
      <c r="I34" s="700">
        <v>1.011323025784278</v>
      </c>
      <c r="J34" s="700">
        <v>0.97776477716714516</v>
      </c>
    </row>
    <row r="35" spans="2:10" ht="15" x14ac:dyDescent="0.2">
      <c r="B35" s="671" t="s">
        <v>425</v>
      </c>
      <c r="C35" s="700">
        <v>3.9977897642329112</v>
      </c>
      <c r="D35" s="700">
        <v>3.9664817922658338</v>
      </c>
      <c r="E35" s="700">
        <v>4.0020983762488225</v>
      </c>
      <c r="F35" s="700">
        <v>4.592590875618928</v>
      </c>
      <c r="G35" s="701">
        <v>4.5690742476717414</v>
      </c>
      <c r="H35" s="700">
        <v>4.2236685766058333</v>
      </c>
      <c r="I35" s="700">
        <v>4.0862745526098339</v>
      </c>
      <c r="J35" s="700">
        <v>4.05</v>
      </c>
    </row>
    <row r="36" spans="2:10" ht="15" x14ac:dyDescent="0.2">
      <c r="B36" s="757" t="s">
        <v>426</v>
      </c>
      <c r="C36" s="758">
        <v>16.672390213337671</v>
      </c>
      <c r="D36" s="758">
        <v>16.884327970896191</v>
      </c>
      <c r="E36" s="758">
        <v>17.379407634490494</v>
      </c>
      <c r="F36" s="758">
        <v>21.97668178065754</v>
      </c>
      <c r="G36" s="759">
        <v>20.39557612005628</v>
      </c>
      <c r="H36" s="758">
        <v>18.875785460276472</v>
      </c>
      <c r="I36" s="758">
        <v>18.590125985186514</v>
      </c>
      <c r="J36" s="758">
        <v>18.444676000000001</v>
      </c>
    </row>
    <row r="37" spans="2:10" ht="15" x14ac:dyDescent="0.2">
      <c r="B37" s="503" t="s">
        <v>429</v>
      </c>
      <c r="C37" s="702">
        <v>41.198261074632462</v>
      </c>
      <c r="D37" s="702">
        <v>41.655283286318934</v>
      </c>
      <c r="E37" s="702">
        <v>42.051154749624828</v>
      </c>
      <c r="F37" s="702">
        <v>52.321551790232313</v>
      </c>
      <c r="G37" s="703">
        <v>50.776340458908834</v>
      </c>
      <c r="H37" s="702">
        <v>46.388378667998985</v>
      </c>
      <c r="I37" s="702">
        <v>44.589596754783727</v>
      </c>
      <c r="J37" s="702">
        <v>42.576662337229678</v>
      </c>
    </row>
  </sheetData>
  <customSheetViews>
    <customSheetView guid="{D9923E01-8E0B-4059-8B75-CB8B1B3B57F0}" showGridLines="0">
      <pageMargins left="0.7" right="0.7" top="0.75" bottom="0.75" header="0.3" footer="0.3"/>
    </customSheetView>
  </customSheetViews>
  <mergeCells count="5">
    <mergeCell ref="F25:J25"/>
    <mergeCell ref="B3:G3"/>
    <mergeCell ref="B19:B20"/>
    <mergeCell ref="M19:M20"/>
    <mergeCell ref="B24:G2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FFFF00"/>
  </sheetPr>
  <dimension ref="A1:I15"/>
  <sheetViews>
    <sheetView showGridLines="0" zoomScaleNormal="100" workbookViewId="0"/>
  </sheetViews>
  <sheetFormatPr baseColWidth="10" defaultRowHeight="14.25" x14ac:dyDescent="0.2"/>
  <cols>
    <col min="1" max="1" width="11.42578125" style="107" customWidth="1"/>
    <col min="2" max="2" width="55.140625" style="107" customWidth="1"/>
    <col min="3" max="3" width="10.28515625" style="107" customWidth="1"/>
    <col min="4" max="9" width="11.42578125" style="107" customWidth="1"/>
    <col min="10" max="256" width="11.42578125" style="51"/>
    <col min="257" max="257" width="11.42578125" style="51" customWidth="1"/>
    <col min="258" max="258" width="55.140625" style="51" customWidth="1"/>
    <col min="259" max="259" width="10.28515625" style="51" customWidth="1"/>
    <col min="260" max="265" width="11.42578125" style="51" customWidth="1"/>
    <col min="266" max="512" width="11.42578125" style="51"/>
    <col min="513" max="513" width="11.42578125" style="51" customWidth="1"/>
    <col min="514" max="514" width="55.140625" style="51" customWidth="1"/>
    <col min="515" max="515" width="10.28515625" style="51" customWidth="1"/>
    <col min="516" max="521" width="11.42578125" style="51" customWidth="1"/>
    <col min="522" max="768" width="11.42578125" style="51"/>
    <col min="769" max="769" width="11.42578125" style="51" customWidth="1"/>
    <col min="770" max="770" width="55.140625" style="51" customWidth="1"/>
    <col min="771" max="771" width="10.28515625" style="51" customWidth="1"/>
    <col min="772" max="777" width="11.42578125" style="51" customWidth="1"/>
    <col min="778" max="1024" width="11.42578125" style="51"/>
    <col min="1025" max="1025" width="11.42578125" style="51" customWidth="1"/>
    <col min="1026" max="1026" width="55.140625" style="51" customWidth="1"/>
    <col min="1027" max="1027" width="10.28515625" style="51" customWidth="1"/>
    <col min="1028" max="1033" width="11.42578125" style="51" customWidth="1"/>
    <col min="1034" max="1280" width="11.42578125" style="51"/>
    <col min="1281" max="1281" width="11.42578125" style="51" customWidth="1"/>
    <col min="1282" max="1282" width="55.140625" style="51" customWidth="1"/>
    <col min="1283" max="1283" width="10.28515625" style="51" customWidth="1"/>
    <col min="1284" max="1289" width="11.42578125" style="51" customWidth="1"/>
    <col min="1290" max="1536" width="11.42578125" style="51"/>
    <col min="1537" max="1537" width="11.42578125" style="51" customWidth="1"/>
    <col min="1538" max="1538" width="55.140625" style="51" customWidth="1"/>
    <col min="1539" max="1539" width="10.28515625" style="51" customWidth="1"/>
    <col min="1540" max="1545" width="11.42578125" style="51" customWidth="1"/>
    <col min="1546" max="1792" width="11.42578125" style="51"/>
    <col min="1793" max="1793" width="11.42578125" style="51" customWidth="1"/>
    <col min="1794" max="1794" width="55.140625" style="51" customWidth="1"/>
    <col min="1795" max="1795" width="10.28515625" style="51" customWidth="1"/>
    <col min="1796" max="1801" width="11.42578125" style="51" customWidth="1"/>
    <col min="1802" max="2048" width="11.42578125" style="51"/>
    <col min="2049" max="2049" width="11.42578125" style="51" customWidth="1"/>
    <col min="2050" max="2050" width="55.140625" style="51" customWidth="1"/>
    <col min="2051" max="2051" width="10.28515625" style="51" customWidth="1"/>
    <col min="2052" max="2057" width="11.42578125" style="51" customWidth="1"/>
    <col min="2058" max="2304" width="11.42578125" style="51"/>
    <col min="2305" max="2305" width="11.42578125" style="51" customWidth="1"/>
    <col min="2306" max="2306" width="55.140625" style="51" customWidth="1"/>
    <col min="2307" max="2307" width="10.28515625" style="51" customWidth="1"/>
    <col min="2308" max="2313" width="11.42578125" style="51" customWidth="1"/>
    <col min="2314" max="2560" width="11.42578125" style="51"/>
    <col min="2561" max="2561" width="11.42578125" style="51" customWidth="1"/>
    <col min="2562" max="2562" width="55.140625" style="51" customWidth="1"/>
    <col min="2563" max="2563" width="10.28515625" style="51" customWidth="1"/>
    <col min="2564" max="2569" width="11.42578125" style="51" customWidth="1"/>
    <col min="2570" max="2816" width="11.42578125" style="51"/>
    <col min="2817" max="2817" width="11.42578125" style="51" customWidth="1"/>
    <col min="2818" max="2818" width="55.140625" style="51" customWidth="1"/>
    <col min="2819" max="2819" width="10.28515625" style="51" customWidth="1"/>
    <col min="2820" max="2825" width="11.42578125" style="51" customWidth="1"/>
    <col min="2826" max="3072" width="11.42578125" style="51"/>
    <col min="3073" max="3073" width="11.42578125" style="51" customWidth="1"/>
    <col min="3074" max="3074" width="55.140625" style="51" customWidth="1"/>
    <col min="3075" max="3075" width="10.28515625" style="51" customWidth="1"/>
    <col min="3076" max="3081" width="11.42578125" style="51" customWidth="1"/>
    <col min="3082" max="3328" width="11.42578125" style="51"/>
    <col min="3329" max="3329" width="11.42578125" style="51" customWidth="1"/>
    <col min="3330" max="3330" width="55.140625" style="51" customWidth="1"/>
    <col min="3331" max="3331" width="10.28515625" style="51" customWidth="1"/>
    <col min="3332" max="3337" width="11.42578125" style="51" customWidth="1"/>
    <col min="3338" max="3584" width="11.42578125" style="51"/>
    <col min="3585" max="3585" width="11.42578125" style="51" customWidth="1"/>
    <col min="3586" max="3586" width="55.140625" style="51" customWidth="1"/>
    <col min="3587" max="3587" width="10.28515625" style="51" customWidth="1"/>
    <col min="3588" max="3593" width="11.42578125" style="51" customWidth="1"/>
    <col min="3594" max="3840" width="11.42578125" style="51"/>
    <col min="3841" max="3841" width="11.42578125" style="51" customWidth="1"/>
    <col min="3842" max="3842" width="55.140625" style="51" customWidth="1"/>
    <col min="3843" max="3843" width="10.28515625" style="51" customWidth="1"/>
    <col min="3844" max="3849" width="11.42578125" style="51" customWidth="1"/>
    <col min="3850" max="4096" width="11.42578125" style="51"/>
    <col min="4097" max="4097" width="11.42578125" style="51" customWidth="1"/>
    <col min="4098" max="4098" width="55.140625" style="51" customWidth="1"/>
    <col min="4099" max="4099" width="10.28515625" style="51" customWidth="1"/>
    <col min="4100" max="4105" width="11.42578125" style="51" customWidth="1"/>
    <col min="4106" max="4352" width="11.42578125" style="51"/>
    <col min="4353" max="4353" width="11.42578125" style="51" customWidth="1"/>
    <col min="4354" max="4354" width="55.140625" style="51" customWidth="1"/>
    <col min="4355" max="4355" width="10.28515625" style="51" customWidth="1"/>
    <col min="4356" max="4361" width="11.42578125" style="51" customWidth="1"/>
    <col min="4362" max="4608" width="11.42578125" style="51"/>
    <col min="4609" max="4609" width="11.42578125" style="51" customWidth="1"/>
    <col min="4610" max="4610" width="55.140625" style="51" customWidth="1"/>
    <col min="4611" max="4611" width="10.28515625" style="51" customWidth="1"/>
    <col min="4612" max="4617" width="11.42578125" style="51" customWidth="1"/>
    <col min="4618" max="4864" width="11.42578125" style="51"/>
    <col min="4865" max="4865" width="11.42578125" style="51" customWidth="1"/>
    <col min="4866" max="4866" width="55.140625" style="51" customWidth="1"/>
    <col min="4867" max="4867" width="10.28515625" style="51" customWidth="1"/>
    <col min="4868" max="4873" width="11.42578125" style="51" customWidth="1"/>
    <col min="4874" max="5120" width="11.42578125" style="51"/>
    <col min="5121" max="5121" width="11.42578125" style="51" customWidth="1"/>
    <col min="5122" max="5122" width="55.140625" style="51" customWidth="1"/>
    <col min="5123" max="5123" width="10.28515625" style="51" customWidth="1"/>
    <col min="5124" max="5129" width="11.42578125" style="51" customWidth="1"/>
    <col min="5130" max="5376" width="11.42578125" style="51"/>
    <col min="5377" max="5377" width="11.42578125" style="51" customWidth="1"/>
    <col min="5378" max="5378" width="55.140625" style="51" customWidth="1"/>
    <col min="5379" max="5379" width="10.28515625" style="51" customWidth="1"/>
    <col min="5380" max="5385" width="11.42578125" style="51" customWidth="1"/>
    <col min="5386" max="5632" width="11.42578125" style="51"/>
    <col min="5633" max="5633" width="11.42578125" style="51" customWidth="1"/>
    <col min="5634" max="5634" width="55.140625" style="51" customWidth="1"/>
    <col min="5635" max="5635" width="10.28515625" style="51" customWidth="1"/>
    <col min="5636" max="5641" width="11.42578125" style="51" customWidth="1"/>
    <col min="5642" max="5888" width="11.42578125" style="51"/>
    <col min="5889" max="5889" width="11.42578125" style="51" customWidth="1"/>
    <col min="5890" max="5890" width="55.140625" style="51" customWidth="1"/>
    <col min="5891" max="5891" width="10.28515625" style="51" customWidth="1"/>
    <col min="5892" max="5897" width="11.42578125" style="51" customWidth="1"/>
    <col min="5898" max="6144" width="11.42578125" style="51"/>
    <col min="6145" max="6145" width="11.42578125" style="51" customWidth="1"/>
    <col min="6146" max="6146" width="55.140625" style="51" customWidth="1"/>
    <col min="6147" max="6147" width="10.28515625" style="51" customWidth="1"/>
    <col min="6148" max="6153" width="11.42578125" style="51" customWidth="1"/>
    <col min="6154" max="6400" width="11.42578125" style="51"/>
    <col min="6401" max="6401" width="11.42578125" style="51" customWidth="1"/>
    <col min="6402" max="6402" width="55.140625" style="51" customWidth="1"/>
    <col min="6403" max="6403" width="10.28515625" style="51" customWidth="1"/>
    <col min="6404" max="6409" width="11.42578125" style="51" customWidth="1"/>
    <col min="6410" max="6656" width="11.42578125" style="51"/>
    <col min="6657" max="6657" width="11.42578125" style="51" customWidth="1"/>
    <col min="6658" max="6658" width="55.140625" style="51" customWidth="1"/>
    <col min="6659" max="6659" width="10.28515625" style="51" customWidth="1"/>
    <col min="6660" max="6665" width="11.42578125" style="51" customWidth="1"/>
    <col min="6666" max="6912" width="11.42578125" style="51"/>
    <col min="6913" max="6913" width="11.42578125" style="51" customWidth="1"/>
    <col min="6914" max="6914" width="55.140625" style="51" customWidth="1"/>
    <col min="6915" max="6915" width="10.28515625" style="51" customWidth="1"/>
    <col min="6916" max="6921" width="11.42578125" style="51" customWidth="1"/>
    <col min="6922" max="7168" width="11.42578125" style="51"/>
    <col min="7169" max="7169" width="11.42578125" style="51" customWidth="1"/>
    <col min="7170" max="7170" width="55.140625" style="51" customWidth="1"/>
    <col min="7171" max="7171" width="10.28515625" style="51" customWidth="1"/>
    <col min="7172" max="7177" width="11.42578125" style="51" customWidth="1"/>
    <col min="7178" max="7424" width="11.42578125" style="51"/>
    <col min="7425" max="7425" width="11.42578125" style="51" customWidth="1"/>
    <col min="7426" max="7426" width="55.140625" style="51" customWidth="1"/>
    <col min="7427" max="7427" width="10.28515625" style="51" customWidth="1"/>
    <col min="7428" max="7433" width="11.42578125" style="51" customWidth="1"/>
    <col min="7434" max="7680" width="11.42578125" style="51"/>
    <col min="7681" max="7681" width="11.42578125" style="51" customWidth="1"/>
    <col min="7682" max="7682" width="55.140625" style="51" customWidth="1"/>
    <col min="7683" max="7683" width="10.28515625" style="51" customWidth="1"/>
    <col min="7684" max="7689" width="11.42578125" style="51" customWidth="1"/>
    <col min="7690" max="7936" width="11.42578125" style="51"/>
    <col min="7937" max="7937" width="11.42578125" style="51" customWidth="1"/>
    <col min="7938" max="7938" width="55.140625" style="51" customWidth="1"/>
    <col min="7939" max="7939" width="10.28515625" style="51" customWidth="1"/>
    <col min="7940" max="7945" width="11.42578125" style="51" customWidth="1"/>
    <col min="7946" max="8192" width="11.42578125" style="51"/>
    <col min="8193" max="8193" width="11.42578125" style="51" customWidth="1"/>
    <col min="8194" max="8194" width="55.140625" style="51" customWidth="1"/>
    <col min="8195" max="8195" width="10.28515625" style="51" customWidth="1"/>
    <col min="8196" max="8201" width="11.42578125" style="51" customWidth="1"/>
    <col min="8202" max="8448" width="11.42578125" style="51"/>
    <col min="8449" max="8449" width="11.42578125" style="51" customWidth="1"/>
    <col min="8450" max="8450" width="55.140625" style="51" customWidth="1"/>
    <col min="8451" max="8451" width="10.28515625" style="51" customWidth="1"/>
    <col min="8452" max="8457" width="11.42578125" style="51" customWidth="1"/>
    <col min="8458" max="8704" width="11.42578125" style="51"/>
    <col min="8705" max="8705" width="11.42578125" style="51" customWidth="1"/>
    <col min="8706" max="8706" width="55.140625" style="51" customWidth="1"/>
    <col min="8707" max="8707" width="10.28515625" style="51" customWidth="1"/>
    <col min="8708" max="8713" width="11.42578125" style="51" customWidth="1"/>
    <col min="8714" max="8960" width="11.42578125" style="51"/>
    <col min="8961" max="8961" width="11.42578125" style="51" customWidth="1"/>
    <col min="8962" max="8962" width="55.140625" style="51" customWidth="1"/>
    <col min="8963" max="8963" width="10.28515625" style="51" customWidth="1"/>
    <col min="8964" max="8969" width="11.42578125" style="51" customWidth="1"/>
    <col min="8970" max="9216" width="11.42578125" style="51"/>
    <col min="9217" max="9217" width="11.42578125" style="51" customWidth="1"/>
    <col min="9218" max="9218" width="55.140625" style="51" customWidth="1"/>
    <col min="9219" max="9219" width="10.28515625" style="51" customWidth="1"/>
    <col min="9220" max="9225" width="11.42578125" style="51" customWidth="1"/>
    <col min="9226" max="9472" width="11.42578125" style="51"/>
    <col min="9473" max="9473" width="11.42578125" style="51" customWidth="1"/>
    <col min="9474" max="9474" width="55.140625" style="51" customWidth="1"/>
    <col min="9475" max="9475" width="10.28515625" style="51" customWidth="1"/>
    <col min="9476" max="9481" width="11.42578125" style="51" customWidth="1"/>
    <col min="9482" max="9728" width="11.42578125" style="51"/>
    <col min="9729" max="9729" width="11.42578125" style="51" customWidth="1"/>
    <col min="9730" max="9730" width="55.140625" style="51" customWidth="1"/>
    <col min="9731" max="9731" width="10.28515625" style="51" customWidth="1"/>
    <col min="9732" max="9737" width="11.42578125" style="51" customWidth="1"/>
    <col min="9738" max="9984" width="11.42578125" style="51"/>
    <col min="9985" max="9985" width="11.42578125" style="51" customWidth="1"/>
    <col min="9986" max="9986" width="55.140625" style="51" customWidth="1"/>
    <col min="9987" max="9987" width="10.28515625" style="51" customWidth="1"/>
    <col min="9988" max="9993" width="11.42578125" style="51" customWidth="1"/>
    <col min="9994" max="10240" width="11.42578125" style="51"/>
    <col min="10241" max="10241" width="11.42578125" style="51" customWidth="1"/>
    <col min="10242" max="10242" width="55.140625" style="51" customWidth="1"/>
    <col min="10243" max="10243" width="10.28515625" style="51" customWidth="1"/>
    <col min="10244" max="10249" width="11.42578125" style="51" customWidth="1"/>
    <col min="10250" max="10496" width="11.42578125" style="51"/>
    <col min="10497" max="10497" width="11.42578125" style="51" customWidth="1"/>
    <col min="10498" max="10498" width="55.140625" style="51" customWidth="1"/>
    <col min="10499" max="10499" width="10.28515625" style="51" customWidth="1"/>
    <col min="10500" max="10505" width="11.42578125" style="51" customWidth="1"/>
    <col min="10506" max="10752" width="11.42578125" style="51"/>
    <col min="10753" max="10753" width="11.42578125" style="51" customWidth="1"/>
    <col min="10754" max="10754" width="55.140625" style="51" customWidth="1"/>
    <col min="10755" max="10755" width="10.28515625" style="51" customWidth="1"/>
    <col min="10756" max="10761" width="11.42578125" style="51" customWidth="1"/>
    <col min="10762" max="11008" width="11.42578125" style="51"/>
    <col min="11009" max="11009" width="11.42578125" style="51" customWidth="1"/>
    <col min="11010" max="11010" width="55.140625" style="51" customWidth="1"/>
    <col min="11011" max="11011" width="10.28515625" style="51" customWidth="1"/>
    <col min="11012" max="11017" width="11.42578125" style="51" customWidth="1"/>
    <col min="11018" max="11264" width="11.42578125" style="51"/>
    <col min="11265" max="11265" width="11.42578125" style="51" customWidth="1"/>
    <col min="11266" max="11266" width="55.140625" style="51" customWidth="1"/>
    <col min="11267" max="11267" width="10.28515625" style="51" customWidth="1"/>
    <col min="11268" max="11273" width="11.42578125" style="51" customWidth="1"/>
    <col min="11274" max="11520" width="11.42578125" style="51"/>
    <col min="11521" max="11521" width="11.42578125" style="51" customWidth="1"/>
    <col min="11522" max="11522" width="55.140625" style="51" customWidth="1"/>
    <col min="11523" max="11523" width="10.28515625" style="51" customWidth="1"/>
    <col min="11524" max="11529" width="11.42578125" style="51" customWidth="1"/>
    <col min="11530" max="11776" width="11.42578125" style="51"/>
    <col min="11777" max="11777" width="11.42578125" style="51" customWidth="1"/>
    <col min="11778" max="11778" width="55.140625" style="51" customWidth="1"/>
    <col min="11779" max="11779" width="10.28515625" style="51" customWidth="1"/>
    <col min="11780" max="11785" width="11.42578125" style="51" customWidth="1"/>
    <col min="11786" max="12032" width="11.42578125" style="51"/>
    <col min="12033" max="12033" width="11.42578125" style="51" customWidth="1"/>
    <col min="12034" max="12034" width="55.140625" style="51" customWidth="1"/>
    <col min="12035" max="12035" width="10.28515625" style="51" customWidth="1"/>
    <col min="12036" max="12041" width="11.42578125" style="51" customWidth="1"/>
    <col min="12042" max="12288" width="11.42578125" style="51"/>
    <col min="12289" max="12289" width="11.42578125" style="51" customWidth="1"/>
    <col min="12290" max="12290" width="55.140625" style="51" customWidth="1"/>
    <col min="12291" max="12291" width="10.28515625" style="51" customWidth="1"/>
    <col min="12292" max="12297" width="11.42578125" style="51" customWidth="1"/>
    <col min="12298" max="12544" width="11.42578125" style="51"/>
    <col min="12545" max="12545" width="11.42578125" style="51" customWidth="1"/>
    <col min="12546" max="12546" width="55.140625" style="51" customWidth="1"/>
    <col min="12547" max="12547" width="10.28515625" style="51" customWidth="1"/>
    <col min="12548" max="12553" width="11.42578125" style="51" customWidth="1"/>
    <col min="12554" max="12800" width="11.42578125" style="51"/>
    <col min="12801" max="12801" width="11.42578125" style="51" customWidth="1"/>
    <col min="12802" max="12802" width="55.140625" style="51" customWidth="1"/>
    <col min="12803" max="12803" width="10.28515625" style="51" customWidth="1"/>
    <col min="12804" max="12809" width="11.42578125" style="51" customWidth="1"/>
    <col min="12810" max="13056" width="11.42578125" style="51"/>
    <col min="13057" max="13057" width="11.42578125" style="51" customWidth="1"/>
    <col min="13058" max="13058" width="55.140625" style="51" customWidth="1"/>
    <col min="13059" max="13059" width="10.28515625" style="51" customWidth="1"/>
    <col min="13060" max="13065" width="11.42578125" style="51" customWidth="1"/>
    <col min="13066" max="13312" width="11.42578125" style="51"/>
    <col min="13313" max="13313" width="11.42578125" style="51" customWidth="1"/>
    <col min="13314" max="13314" width="55.140625" style="51" customWidth="1"/>
    <col min="13315" max="13315" width="10.28515625" style="51" customWidth="1"/>
    <col min="13316" max="13321" width="11.42578125" style="51" customWidth="1"/>
    <col min="13322" max="13568" width="11.42578125" style="51"/>
    <col min="13569" max="13569" width="11.42578125" style="51" customWidth="1"/>
    <col min="13570" max="13570" width="55.140625" style="51" customWidth="1"/>
    <col min="13571" max="13571" width="10.28515625" style="51" customWidth="1"/>
    <col min="13572" max="13577" width="11.42578125" style="51" customWidth="1"/>
    <col min="13578" max="13824" width="11.42578125" style="51"/>
    <col min="13825" max="13825" width="11.42578125" style="51" customWidth="1"/>
    <col min="13826" max="13826" width="55.140625" style="51" customWidth="1"/>
    <col min="13827" max="13827" width="10.28515625" style="51" customWidth="1"/>
    <col min="13828" max="13833" width="11.42578125" style="51" customWidth="1"/>
    <col min="13834" max="14080" width="11.42578125" style="51"/>
    <col min="14081" max="14081" width="11.42578125" style="51" customWidth="1"/>
    <col min="14082" max="14082" width="55.140625" style="51" customWidth="1"/>
    <col min="14083" max="14083" width="10.28515625" style="51" customWidth="1"/>
    <col min="14084" max="14089" width="11.42578125" style="51" customWidth="1"/>
    <col min="14090" max="14336" width="11.42578125" style="51"/>
    <col min="14337" max="14337" width="11.42578125" style="51" customWidth="1"/>
    <col min="14338" max="14338" width="55.140625" style="51" customWidth="1"/>
    <col min="14339" max="14339" width="10.28515625" style="51" customWidth="1"/>
    <col min="14340" max="14345" width="11.42578125" style="51" customWidth="1"/>
    <col min="14346" max="14592" width="11.42578125" style="51"/>
    <col min="14593" max="14593" width="11.42578125" style="51" customWidth="1"/>
    <col min="14594" max="14594" width="55.140625" style="51" customWidth="1"/>
    <col min="14595" max="14595" width="10.28515625" style="51" customWidth="1"/>
    <col min="14596" max="14601" width="11.42578125" style="51" customWidth="1"/>
    <col min="14602" max="14848" width="11.42578125" style="51"/>
    <col min="14849" max="14849" width="11.42578125" style="51" customWidth="1"/>
    <col min="14850" max="14850" width="55.140625" style="51" customWidth="1"/>
    <col min="14851" max="14851" width="10.28515625" style="51" customWidth="1"/>
    <col min="14852" max="14857" width="11.42578125" style="51" customWidth="1"/>
    <col min="14858" max="15104" width="11.42578125" style="51"/>
    <col min="15105" max="15105" width="11.42578125" style="51" customWidth="1"/>
    <col min="15106" max="15106" width="55.140625" style="51" customWidth="1"/>
    <col min="15107" max="15107" width="10.28515625" style="51" customWidth="1"/>
    <col min="15108" max="15113" width="11.42578125" style="51" customWidth="1"/>
    <col min="15114" max="15360" width="11.42578125" style="51"/>
    <col min="15361" max="15361" width="11.42578125" style="51" customWidth="1"/>
    <col min="15362" max="15362" width="55.140625" style="51" customWidth="1"/>
    <col min="15363" max="15363" width="10.28515625" style="51" customWidth="1"/>
    <col min="15364" max="15369" width="11.42578125" style="51" customWidth="1"/>
    <col min="15370" max="15616" width="11.42578125" style="51"/>
    <col min="15617" max="15617" width="11.42578125" style="51" customWidth="1"/>
    <col min="15618" max="15618" width="55.140625" style="51" customWidth="1"/>
    <col min="15619" max="15619" width="10.28515625" style="51" customWidth="1"/>
    <col min="15620" max="15625" width="11.42578125" style="51" customWidth="1"/>
    <col min="15626" max="15872" width="11.42578125" style="51"/>
    <col min="15873" max="15873" width="11.42578125" style="51" customWidth="1"/>
    <col min="15874" max="15874" width="55.140625" style="51" customWidth="1"/>
    <col min="15875" max="15875" width="10.28515625" style="51" customWidth="1"/>
    <col min="15876" max="15881" width="11.42578125" style="51" customWidth="1"/>
    <col min="15882" max="16128" width="11.42578125" style="51"/>
    <col min="16129" max="16129" width="11.42578125" style="51" customWidth="1"/>
    <col min="16130" max="16130" width="55.140625" style="51" customWidth="1"/>
    <col min="16131" max="16131" width="10.28515625" style="51" customWidth="1"/>
    <col min="16132" max="16137" width="11.42578125" style="51" customWidth="1"/>
    <col min="16138" max="16384" width="11.42578125" style="51"/>
  </cols>
  <sheetData>
    <row r="1" spans="1:9" x14ac:dyDescent="0.2">
      <c r="A1" s="504"/>
    </row>
    <row r="4" spans="1:9" ht="15" x14ac:dyDescent="0.2">
      <c r="B4" s="906" t="s">
        <v>544</v>
      </c>
      <c r="C4" s="907"/>
      <c r="D4" s="907"/>
      <c r="E4" s="907"/>
      <c r="F4" s="907"/>
      <c r="G4" s="907"/>
      <c r="H4" s="907"/>
      <c r="I4" s="908"/>
    </row>
    <row r="5" spans="1:9" ht="15" x14ac:dyDescent="0.2">
      <c r="B5" s="505"/>
      <c r="C5" s="506"/>
      <c r="D5" s="506"/>
      <c r="E5" s="506"/>
      <c r="F5" s="506"/>
      <c r="G5" s="506"/>
      <c r="H5" s="506"/>
      <c r="I5" s="507"/>
    </row>
    <row r="6" spans="1:9" ht="15" x14ac:dyDescent="0.25">
      <c r="B6" s="508"/>
      <c r="C6" s="509">
        <v>2020</v>
      </c>
      <c r="D6" s="509">
        <v>2021</v>
      </c>
      <c r="E6" s="509">
        <v>2022</v>
      </c>
      <c r="F6" s="509">
        <v>2023</v>
      </c>
      <c r="G6" s="509">
        <v>2024</v>
      </c>
      <c r="H6" s="509">
        <v>2025</v>
      </c>
      <c r="I6" s="510">
        <v>2026</v>
      </c>
    </row>
    <row r="7" spans="1:9" x14ac:dyDescent="0.2">
      <c r="B7" s="511" t="s">
        <v>430</v>
      </c>
      <c r="C7" s="512">
        <v>9.7945753374076572E-2</v>
      </c>
      <c r="D7" s="512">
        <v>4.3336979988483906</v>
      </c>
      <c r="E7" s="512">
        <v>4.8959132726917662</v>
      </c>
      <c r="F7" s="512">
        <v>3.7374060907456736</v>
      </c>
      <c r="G7" s="512">
        <v>0.33016598154642046</v>
      </c>
      <c r="H7" s="512">
        <v>0.14533444355486483</v>
      </c>
      <c r="I7" s="512">
        <v>5.7629184682918146E-2</v>
      </c>
    </row>
    <row r="8" spans="1:9" x14ac:dyDescent="0.2">
      <c r="B8" s="513" t="s">
        <v>431</v>
      </c>
      <c r="C8" s="514">
        <v>5.9126140419596664</v>
      </c>
      <c r="D8" s="514">
        <v>261.60892901340731</v>
      </c>
      <c r="E8" s="514">
        <v>295.54773501793954</v>
      </c>
      <c r="F8" s="514">
        <v>225.61304570553349</v>
      </c>
      <c r="G8" s="514">
        <v>19.930869398830289</v>
      </c>
      <c r="H8" s="514">
        <v>8.773289725599497</v>
      </c>
      <c r="I8" s="514">
        <v>3.4788555383463167</v>
      </c>
    </row>
    <row r="9" spans="1:9" x14ac:dyDescent="0.2">
      <c r="B9" s="513" t="s">
        <v>432</v>
      </c>
      <c r="C9" s="514">
        <v>0</v>
      </c>
      <c r="D9" s="514">
        <v>0</v>
      </c>
      <c r="E9" s="514">
        <v>0</v>
      </c>
      <c r="F9" s="514">
        <v>0</v>
      </c>
      <c r="G9" s="514">
        <v>0</v>
      </c>
      <c r="H9" s="514">
        <v>0</v>
      </c>
      <c r="I9" s="514">
        <v>0</v>
      </c>
    </row>
    <row r="10" spans="1:9" x14ac:dyDescent="0.2">
      <c r="B10" s="515" t="s">
        <v>433</v>
      </c>
      <c r="C10" s="516">
        <v>71.997047117858244</v>
      </c>
      <c r="D10" s="516">
        <v>3185.5741394525485</v>
      </c>
      <c r="E10" s="516">
        <v>3598.84207774373</v>
      </c>
      <c r="F10" s="516">
        <v>2747.2574679813015</v>
      </c>
      <c r="G10" s="516">
        <v>242.69531767574358</v>
      </c>
      <c r="H10" s="516">
        <v>106.83108169584757</v>
      </c>
      <c r="I10" s="516">
        <v>42.361521373298949</v>
      </c>
    </row>
    <row r="11" spans="1:9" ht="51" customHeight="1" x14ac:dyDescent="0.25">
      <c r="B11" s="517" t="s">
        <v>434</v>
      </c>
      <c r="C11" s="518">
        <v>78.007606913191992</v>
      </c>
      <c r="D11" s="518">
        <v>3451.5167664648043</v>
      </c>
      <c r="E11" s="518">
        <v>3899.2857260343612</v>
      </c>
      <c r="F11" s="518">
        <v>2976.6079197775807</v>
      </c>
      <c r="G11" s="518">
        <v>262.95635305612029</v>
      </c>
      <c r="H11" s="518">
        <v>115.74970586500193</v>
      </c>
      <c r="I11" s="518">
        <v>45.898006096328182</v>
      </c>
    </row>
    <row r="12" spans="1:9" x14ac:dyDescent="0.2">
      <c r="B12" s="513" t="s">
        <v>435</v>
      </c>
      <c r="C12" s="514">
        <v>41.198525911251984</v>
      </c>
      <c r="D12" s="514">
        <v>1822.8658532565967</v>
      </c>
      <c r="E12" s="514">
        <v>2059.3481889294408</v>
      </c>
      <c r="F12" s="514">
        <v>1572.0500008039098</v>
      </c>
      <c r="G12" s="514">
        <v>138.87638082484034</v>
      </c>
      <c r="H12" s="514">
        <v>61.131438907051425</v>
      </c>
      <c r="I12" s="514">
        <v>24.24033076080174</v>
      </c>
    </row>
    <row r="13" spans="1:9" x14ac:dyDescent="0.2">
      <c r="B13" s="513" t="s">
        <v>436</v>
      </c>
      <c r="C13" s="514">
        <v>381.59386717555606</v>
      </c>
      <c r="D13" s="514">
        <v>16883.964047278601</v>
      </c>
      <c r="E13" s="514">
        <v>19074.338751036204</v>
      </c>
      <c r="F13" s="514">
        <v>14560.82774641851</v>
      </c>
      <c r="G13" s="514">
        <v>1286.3172661190392</v>
      </c>
      <c r="H13" s="514">
        <v>566.21885522794673</v>
      </c>
      <c r="I13" s="514">
        <v>224.52166314287012</v>
      </c>
    </row>
    <row r="14" spans="1:9" ht="15" x14ac:dyDescent="0.25">
      <c r="B14" s="517" t="s">
        <v>437</v>
      </c>
      <c r="C14" s="518">
        <v>422.79239308680798</v>
      </c>
      <c r="D14" s="518">
        <v>18706.829900535195</v>
      </c>
      <c r="E14" s="518">
        <v>21133.686939965643</v>
      </c>
      <c r="F14" s="518">
        <v>16132.877747222419</v>
      </c>
      <c r="G14" s="518">
        <v>1425.1936469438795</v>
      </c>
      <c r="H14" s="518">
        <v>627.35029413499808</v>
      </c>
      <c r="I14" s="518">
        <v>248.76199390367182</v>
      </c>
    </row>
    <row r="15" spans="1:9" ht="15" x14ac:dyDescent="0.2">
      <c r="A15" s="106"/>
      <c r="B15" s="519" t="s">
        <v>427</v>
      </c>
      <c r="C15" s="520">
        <v>500.79999999999995</v>
      </c>
      <c r="D15" s="520">
        <v>22158.346666999998</v>
      </c>
      <c r="E15" s="520">
        <v>25032.972666000005</v>
      </c>
      <c r="F15" s="520">
        <v>19109.485667000001</v>
      </c>
      <c r="G15" s="520">
        <v>1688.1499999999996</v>
      </c>
      <c r="H15" s="520">
        <v>743.1</v>
      </c>
      <c r="I15" s="520">
        <v>294.66000000000003</v>
      </c>
    </row>
  </sheetData>
  <customSheetViews>
    <customSheetView guid="{D9923E01-8E0B-4059-8B75-CB8B1B3B57F0}" showGridLines="0">
      <pageMargins left="0.7" right="0.7" top="0.75" bottom="0.75" header="0.3" footer="0.3"/>
    </customSheetView>
  </customSheetViews>
  <mergeCells count="1">
    <mergeCell ref="B4:I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FFFF00"/>
  </sheetPr>
  <dimension ref="C1:G10"/>
  <sheetViews>
    <sheetView showGridLines="0" zoomScaleNormal="100" workbookViewId="0"/>
  </sheetViews>
  <sheetFormatPr baseColWidth="10" defaultRowHeight="14.25" x14ac:dyDescent="0.2"/>
  <cols>
    <col min="1" max="2" width="11.42578125" style="51"/>
    <col min="3" max="3" width="25.28515625" style="51" customWidth="1"/>
    <col min="4" max="5" width="14.85546875" style="51" customWidth="1"/>
    <col min="6" max="6" width="15" style="50" customWidth="1"/>
    <col min="7" max="7" width="14.85546875" style="51" customWidth="1"/>
    <col min="8" max="258" width="11.42578125" style="51"/>
    <col min="259" max="259" width="25.28515625" style="51" customWidth="1"/>
    <col min="260" max="261" width="14.85546875" style="51" customWidth="1"/>
    <col min="262" max="262" width="15" style="51" customWidth="1"/>
    <col min="263" max="263" width="14.85546875" style="51" customWidth="1"/>
    <col min="264" max="514" width="11.42578125" style="51"/>
    <col min="515" max="515" width="25.28515625" style="51" customWidth="1"/>
    <col min="516" max="517" width="14.85546875" style="51" customWidth="1"/>
    <col min="518" max="518" width="15" style="51" customWidth="1"/>
    <col min="519" max="519" width="14.85546875" style="51" customWidth="1"/>
    <col min="520" max="770" width="11.42578125" style="51"/>
    <col min="771" max="771" width="25.28515625" style="51" customWidth="1"/>
    <col min="772" max="773" width="14.85546875" style="51" customWidth="1"/>
    <col min="774" max="774" width="15" style="51" customWidth="1"/>
    <col min="775" max="775" width="14.85546875" style="51" customWidth="1"/>
    <col min="776" max="1026" width="11.42578125" style="51"/>
    <col min="1027" max="1027" width="25.28515625" style="51" customWidth="1"/>
    <col min="1028" max="1029" width="14.85546875" style="51" customWidth="1"/>
    <col min="1030" max="1030" width="15" style="51" customWidth="1"/>
    <col min="1031" max="1031" width="14.85546875" style="51" customWidth="1"/>
    <col min="1032" max="1282" width="11.42578125" style="51"/>
    <col min="1283" max="1283" width="25.28515625" style="51" customWidth="1"/>
    <col min="1284" max="1285" width="14.85546875" style="51" customWidth="1"/>
    <col min="1286" max="1286" width="15" style="51" customWidth="1"/>
    <col min="1287" max="1287" width="14.85546875" style="51" customWidth="1"/>
    <col min="1288" max="1538" width="11.42578125" style="51"/>
    <col min="1539" max="1539" width="25.28515625" style="51" customWidth="1"/>
    <col min="1540" max="1541" width="14.85546875" style="51" customWidth="1"/>
    <col min="1542" max="1542" width="15" style="51" customWidth="1"/>
    <col min="1543" max="1543" width="14.85546875" style="51" customWidth="1"/>
    <col min="1544" max="1794" width="11.42578125" style="51"/>
    <col min="1795" max="1795" width="25.28515625" style="51" customWidth="1"/>
    <col min="1796" max="1797" width="14.85546875" style="51" customWidth="1"/>
    <col min="1798" max="1798" width="15" style="51" customWidth="1"/>
    <col min="1799" max="1799" width="14.85546875" style="51" customWidth="1"/>
    <col min="1800" max="2050" width="11.42578125" style="51"/>
    <col min="2051" max="2051" width="25.28515625" style="51" customWidth="1"/>
    <col min="2052" max="2053" width="14.85546875" style="51" customWidth="1"/>
    <col min="2054" max="2054" width="15" style="51" customWidth="1"/>
    <col min="2055" max="2055" width="14.85546875" style="51" customWidth="1"/>
    <col min="2056" max="2306" width="11.42578125" style="51"/>
    <col min="2307" max="2307" width="25.28515625" style="51" customWidth="1"/>
    <col min="2308" max="2309" width="14.85546875" style="51" customWidth="1"/>
    <col min="2310" max="2310" width="15" style="51" customWidth="1"/>
    <col min="2311" max="2311" width="14.85546875" style="51" customWidth="1"/>
    <col min="2312" max="2562" width="11.42578125" style="51"/>
    <col min="2563" max="2563" width="25.28515625" style="51" customWidth="1"/>
    <col min="2564" max="2565" width="14.85546875" style="51" customWidth="1"/>
    <col min="2566" max="2566" width="15" style="51" customWidth="1"/>
    <col min="2567" max="2567" width="14.85546875" style="51" customWidth="1"/>
    <col min="2568" max="2818" width="11.42578125" style="51"/>
    <col min="2819" max="2819" width="25.28515625" style="51" customWidth="1"/>
    <col min="2820" max="2821" width="14.85546875" style="51" customWidth="1"/>
    <col min="2822" max="2822" width="15" style="51" customWidth="1"/>
    <col min="2823" max="2823" width="14.85546875" style="51" customWidth="1"/>
    <col min="2824" max="3074" width="11.42578125" style="51"/>
    <col min="3075" max="3075" width="25.28515625" style="51" customWidth="1"/>
    <col min="3076" max="3077" width="14.85546875" style="51" customWidth="1"/>
    <col min="3078" max="3078" width="15" style="51" customWidth="1"/>
    <col min="3079" max="3079" width="14.85546875" style="51" customWidth="1"/>
    <col min="3080" max="3330" width="11.42578125" style="51"/>
    <col min="3331" max="3331" width="25.28515625" style="51" customWidth="1"/>
    <col min="3332" max="3333" width="14.85546875" style="51" customWidth="1"/>
    <col min="3334" max="3334" width="15" style="51" customWidth="1"/>
    <col min="3335" max="3335" width="14.85546875" style="51" customWidth="1"/>
    <col min="3336" max="3586" width="11.42578125" style="51"/>
    <col min="3587" max="3587" width="25.28515625" style="51" customWidth="1"/>
    <col min="3588" max="3589" width="14.85546875" style="51" customWidth="1"/>
    <col min="3590" max="3590" width="15" style="51" customWidth="1"/>
    <col min="3591" max="3591" width="14.85546875" style="51" customWidth="1"/>
    <col min="3592" max="3842" width="11.42578125" style="51"/>
    <col min="3843" max="3843" width="25.28515625" style="51" customWidth="1"/>
    <col min="3844" max="3845" width="14.85546875" style="51" customWidth="1"/>
    <col min="3846" max="3846" width="15" style="51" customWidth="1"/>
    <col min="3847" max="3847" width="14.85546875" style="51" customWidth="1"/>
    <col min="3848" max="4098" width="11.42578125" style="51"/>
    <col min="4099" max="4099" width="25.28515625" style="51" customWidth="1"/>
    <col min="4100" max="4101" width="14.85546875" style="51" customWidth="1"/>
    <col min="4102" max="4102" width="15" style="51" customWidth="1"/>
    <col min="4103" max="4103" width="14.85546875" style="51" customWidth="1"/>
    <col min="4104" max="4354" width="11.42578125" style="51"/>
    <col min="4355" max="4355" width="25.28515625" style="51" customWidth="1"/>
    <col min="4356" max="4357" width="14.85546875" style="51" customWidth="1"/>
    <col min="4358" max="4358" width="15" style="51" customWidth="1"/>
    <col min="4359" max="4359" width="14.85546875" style="51" customWidth="1"/>
    <col min="4360" max="4610" width="11.42578125" style="51"/>
    <col min="4611" max="4611" width="25.28515625" style="51" customWidth="1"/>
    <col min="4612" max="4613" width="14.85546875" style="51" customWidth="1"/>
    <col min="4614" max="4614" width="15" style="51" customWidth="1"/>
    <col min="4615" max="4615" width="14.85546875" style="51" customWidth="1"/>
    <col min="4616" max="4866" width="11.42578125" style="51"/>
    <col min="4867" max="4867" width="25.28515625" style="51" customWidth="1"/>
    <col min="4868" max="4869" width="14.85546875" style="51" customWidth="1"/>
    <col min="4870" max="4870" width="15" style="51" customWidth="1"/>
    <col min="4871" max="4871" width="14.85546875" style="51" customWidth="1"/>
    <col min="4872" max="5122" width="11.42578125" style="51"/>
    <col min="5123" max="5123" width="25.28515625" style="51" customWidth="1"/>
    <col min="5124" max="5125" width="14.85546875" style="51" customWidth="1"/>
    <col min="5126" max="5126" width="15" style="51" customWidth="1"/>
    <col min="5127" max="5127" width="14.85546875" style="51" customWidth="1"/>
    <col min="5128" max="5378" width="11.42578125" style="51"/>
    <col min="5379" max="5379" width="25.28515625" style="51" customWidth="1"/>
    <col min="5380" max="5381" width="14.85546875" style="51" customWidth="1"/>
    <col min="5382" max="5382" width="15" style="51" customWidth="1"/>
    <col min="5383" max="5383" width="14.85546875" style="51" customWidth="1"/>
    <col min="5384" max="5634" width="11.42578125" style="51"/>
    <col min="5635" max="5635" width="25.28515625" style="51" customWidth="1"/>
    <col min="5636" max="5637" width="14.85546875" style="51" customWidth="1"/>
    <col min="5638" max="5638" width="15" style="51" customWidth="1"/>
    <col min="5639" max="5639" width="14.85546875" style="51" customWidth="1"/>
    <col min="5640" max="5890" width="11.42578125" style="51"/>
    <col min="5891" max="5891" width="25.28515625" style="51" customWidth="1"/>
    <col min="5892" max="5893" width="14.85546875" style="51" customWidth="1"/>
    <col min="5894" max="5894" width="15" style="51" customWidth="1"/>
    <col min="5895" max="5895" width="14.85546875" style="51" customWidth="1"/>
    <col min="5896" max="6146" width="11.42578125" style="51"/>
    <col min="6147" max="6147" width="25.28515625" style="51" customWidth="1"/>
    <col min="6148" max="6149" width="14.85546875" style="51" customWidth="1"/>
    <col min="6150" max="6150" width="15" style="51" customWidth="1"/>
    <col min="6151" max="6151" width="14.85546875" style="51" customWidth="1"/>
    <col min="6152" max="6402" width="11.42578125" style="51"/>
    <col min="6403" max="6403" width="25.28515625" style="51" customWidth="1"/>
    <col min="6404" max="6405" width="14.85546875" style="51" customWidth="1"/>
    <col min="6406" max="6406" width="15" style="51" customWidth="1"/>
    <col min="6407" max="6407" width="14.85546875" style="51" customWidth="1"/>
    <col min="6408" max="6658" width="11.42578125" style="51"/>
    <col min="6659" max="6659" width="25.28515625" style="51" customWidth="1"/>
    <col min="6660" max="6661" width="14.85546875" style="51" customWidth="1"/>
    <col min="6662" max="6662" width="15" style="51" customWidth="1"/>
    <col min="6663" max="6663" width="14.85546875" style="51" customWidth="1"/>
    <col min="6664" max="6914" width="11.42578125" style="51"/>
    <col min="6915" max="6915" width="25.28515625" style="51" customWidth="1"/>
    <col min="6916" max="6917" width="14.85546875" style="51" customWidth="1"/>
    <col min="6918" max="6918" width="15" style="51" customWidth="1"/>
    <col min="6919" max="6919" width="14.85546875" style="51" customWidth="1"/>
    <col min="6920" max="7170" width="11.42578125" style="51"/>
    <col min="7171" max="7171" width="25.28515625" style="51" customWidth="1"/>
    <col min="7172" max="7173" width="14.85546875" style="51" customWidth="1"/>
    <col min="7174" max="7174" width="15" style="51" customWidth="1"/>
    <col min="7175" max="7175" width="14.85546875" style="51" customWidth="1"/>
    <col min="7176" max="7426" width="11.42578125" style="51"/>
    <col min="7427" max="7427" width="25.28515625" style="51" customWidth="1"/>
    <col min="7428" max="7429" width="14.85546875" style="51" customWidth="1"/>
    <col min="7430" max="7430" width="15" style="51" customWidth="1"/>
    <col min="7431" max="7431" width="14.85546875" style="51" customWidth="1"/>
    <col min="7432" max="7682" width="11.42578125" style="51"/>
    <col min="7683" max="7683" width="25.28515625" style="51" customWidth="1"/>
    <col min="7684" max="7685" width="14.85546875" style="51" customWidth="1"/>
    <col min="7686" max="7686" width="15" style="51" customWidth="1"/>
    <col min="7687" max="7687" width="14.85546875" style="51" customWidth="1"/>
    <col min="7688" max="7938" width="11.42578125" style="51"/>
    <col min="7939" max="7939" width="25.28515625" style="51" customWidth="1"/>
    <col min="7940" max="7941" width="14.85546875" style="51" customWidth="1"/>
    <col min="7942" max="7942" width="15" style="51" customWidth="1"/>
    <col min="7943" max="7943" width="14.85546875" style="51" customWidth="1"/>
    <col min="7944" max="8194" width="11.42578125" style="51"/>
    <col min="8195" max="8195" width="25.28515625" style="51" customWidth="1"/>
    <col min="8196" max="8197" width="14.85546875" style="51" customWidth="1"/>
    <col min="8198" max="8198" width="15" style="51" customWidth="1"/>
    <col min="8199" max="8199" width="14.85546875" style="51" customWidth="1"/>
    <col min="8200" max="8450" width="11.42578125" style="51"/>
    <col min="8451" max="8451" width="25.28515625" style="51" customWidth="1"/>
    <col min="8452" max="8453" width="14.85546875" style="51" customWidth="1"/>
    <col min="8454" max="8454" width="15" style="51" customWidth="1"/>
    <col min="8455" max="8455" width="14.85546875" style="51" customWidth="1"/>
    <col min="8456" max="8706" width="11.42578125" style="51"/>
    <col min="8707" max="8707" width="25.28515625" style="51" customWidth="1"/>
    <col min="8708" max="8709" width="14.85546875" style="51" customWidth="1"/>
    <col min="8710" max="8710" width="15" style="51" customWidth="1"/>
    <col min="8711" max="8711" width="14.85546875" style="51" customWidth="1"/>
    <col min="8712" max="8962" width="11.42578125" style="51"/>
    <col min="8963" max="8963" width="25.28515625" style="51" customWidth="1"/>
    <col min="8964" max="8965" width="14.85546875" style="51" customWidth="1"/>
    <col min="8966" max="8966" width="15" style="51" customWidth="1"/>
    <col min="8967" max="8967" width="14.85546875" style="51" customWidth="1"/>
    <col min="8968" max="9218" width="11.42578125" style="51"/>
    <col min="9219" max="9219" width="25.28515625" style="51" customWidth="1"/>
    <col min="9220" max="9221" width="14.85546875" style="51" customWidth="1"/>
    <col min="9222" max="9222" width="15" style="51" customWidth="1"/>
    <col min="9223" max="9223" width="14.85546875" style="51" customWidth="1"/>
    <col min="9224" max="9474" width="11.42578125" style="51"/>
    <col min="9475" max="9475" width="25.28515625" style="51" customWidth="1"/>
    <col min="9476" max="9477" width="14.85546875" style="51" customWidth="1"/>
    <col min="9478" max="9478" width="15" style="51" customWidth="1"/>
    <col min="9479" max="9479" width="14.85546875" style="51" customWidth="1"/>
    <col min="9480" max="9730" width="11.42578125" style="51"/>
    <col min="9731" max="9731" width="25.28515625" style="51" customWidth="1"/>
    <col min="9732" max="9733" width="14.85546875" style="51" customWidth="1"/>
    <col min="9734" max="9734" width="15" style="51" customWidth="1"/>
    <col min="9735" max="9735" width="14.85546875" style="51" customWidth="1"/>
    <col min="9736" max="9986" width="11.42578125" style="51"/>
    <col min="9987" max="9987" width="25.28515625" style="51" customWidth="1"/>
    <col min="9988" max="9989" width="14.85546875" style="51" customWidth="1"/>
    <col min="9990" max="9990" width="15" style="51" customWidth="1"/>
    <col min="9991" max="9991" width="14.85546875" style="51" customWidth="1"/>
    <col min="9992" max="10242" width="11.42578125" style="51"/>
    <col min="10243" max="10243" width="25.28515625" style="51" customWidth="1"/>
    <col min="10244" max="10245" width="14.85546875" style="51" customWidth="1"/>
    <col min="10246" max="10246" width="15" style="51" customWidth="1"/>
    <col min="10247" max="10247" width="14.85546875" style="51" customWidth="1"/>
    <col min="10248" max="10498" width="11.42578125" style="51"/>
    <col min="10499" max="10499" width="25.28515625" style="51" customWidth="1"/>
    <col min="10500" max="10501" width="14.85546875" style="51" customWidth="1"/>
    <col min="10502" max="10502" width="15" style="51" customWidth="1"/>
    <col min="10503" max="10503" width="14.85546875" style="51" customWidth="1"/>
    <col min="10504" max="10754" width="11.42578125" style="51"/>
    <col min="10755" max="10755" width="25.28515625" style="51" customWidth="1"/>
    <col min="10756" max="10757" width="14.85546875" style="51" customWidth="1"/>
    <col min="10758" max="10758" width="15" style="51" customWidth="1"/>
    <col min="10759" max="10759" width="14.85546875" style="51" customWidth="1"/>
    <col min="10760" max="11010" width="11.42578125" style="51"/>
    <col min="11011" max="11011" width="25.28515625" style="51" customWidth="1"/>
    <col min="11012" max="11013" width="14.85546875" style="51" customWidth="1"/>
    <col min="11014" max="11014" width="15" style="51" customWidth="1"/>
    <col min="11015" max="11015" width="14.85546875" style="51" customWidth="1"/>
    <col min="11016" max="11266" width="11.42578125" style="51"/>
    <col min="11267" max="11267" width="25.28515625" style="51" customWidth="1"/>
    <col min="11268" max="11269" width="14.85546875" style="51" customWidth="1"/>
    <col min="11270" max="11270" width="15" style="51" customWidth="1"/>
    <col min="11271" max="11271" width="14.85546875" style="51" customWidth="1"/>
    <col min="11272" max="11522" width="11.42578125" style="51"/>
    <col min="11523" max="11523" width="25.28515625" style="51" customWidth="1"/>
    <col min="11524" max="11525" width="14.85546875" style="51" customWidth="1"/>
    <col min="11526" max="11526" width="15" style="51" customWidth="1"/>
    <col min="11527" max="11527" width="14.85546875" style="51" customWidth="1"/>
    <col min="11528" max="11778" width="11.42578125" style="51"/>
    <col min="11779" max="11779" width="25.28515625" style="51" customWidth="1"/>
    <col min="11780" max="11781" width="14.85546875" style="51" customWidth="1"/>
    <col min="11782" max="11782" width="15" style="51" customWidth="1"/>
    <col min="11783" max="11783" width="14.85546875" style="51" customWidth="1"/>
    <col min="11784" max="12034" width="11.42578125" style="51"/>
    <col min="12035" max="12035" width="25.28515625" style="51" customWidth="1"/>
    <col min="12036" max="12037" width="14.85546875" style="51" customWidth="1"/>
    <col min="12038" max="12038" width="15" style="51" customWidth="1"/>
    <col min="12039" max="12039" width="14.85546875" style="51" customWidth="1"/>
    <col min="12040" max="12290" width="11.42578125" style="51"/>
    <col min="12291" max="12291" width="25.28515625" style="51" customWidth="1"/>
    <col min="12292" max="12293" width="14.85546875" style="51" customWidth="1"/>
    <col min="12294" max="12294" width="15" style="51" customWidth="1"/>
    <col min="12295" max="12295" width="14.85546875" style="51" customWidth="1"/>
    <col min="12296" max="12546" width="11.42578125" style="51"/>
    <col min="12547" max="12547" width="25.28515625" style="51" customWidth="1"/>
    <col min="12548" max="12549" width="14.85546875" style="51" customWidth="1"/>
    <col min="12550" max="12550" width="15" style="51" customWidth="1"/>
    <col min="12551" max="12551" width="14.85546875" style="51" customWidth="1"/>
    <col min="12552" max="12802" width="11.42578125" style="51"/>
    <col min="12803" max="12803" width="25.28515625" style="51" customWidth="1"/>
    <col min="12804" max="12805" width="14.85546875" style="51" customWidth="1"/>
    <col min="12806" max="12806" width="15" style="51" customWidth="1"/>
    <col min="12807" max="12807" width="14.85546875" style="51" customWidth="1"/>
    <col min="12808" max="13058" width="11.42578125" style="51"/>
    <col min="13059" max="13059" width="25.28515625" style="51" customWidth="1"/>
    <col min="13060" max="13061" width="14.85546875" style="51" customWidth="1"/>
    <col min="13062" max="13062" width="15" style="51" customWidth="1"/>
    <col min="13063" max="13063" width="14.85546875" style="51" customWidth="1"/>
    <col min="13064" max="13314" width="11.42578125" style="51"/>
    <col min="13315" max="13315" width="25.28515625" style="51" customWidth="1"/>
    <col min="13316" max="13317" width="14.85546875" style="51" customWidth="1"/>
    <col min="13318" max="13318" width="15" style="51" customWidth="1"/>
    <col min="13319" max="13319" width="14.85546875" style="51" customWidth="1"/>
    <col min="13320" max="13570" width="11.42578125" style="51"/>
    <col min="13571" max="13571" width="25.28515625" style="51" customWidth="1"/>
    <col min="13572" max="13573" width="14.85546875" style="51" customWidth="1"/>
    <col min="13574" max="13574" width="15" style="51" customWidth="1"/>
    <col min="13575" max="13575" width="14.85546875" style="51" customWidth="1"/>
    <col min="13576" max="13826" width="11.42578125" style="51"/>
    <col min="13827" max="13827" width="25.28515625" style="51" customWidth="1"/>
    <col min="13828" max="13829" width="14.85546875" style="51" customWidth="1"/>
    <col min="13830" max="13830" width="15" style="51" customWidth="1"/>
    <col min="13831" max="13831" width="14.85546875" style="51" customWidth="1"/>
    <col min="13832" max="14082" width="11.42578125" style="51"/>
    <col min="14083" max="14083" width="25.28515625" style="51" customWidth="1"/>
    <col min="14084" max="14085" width="14.85546875" style="51" customWidth="1"/>
    <col min="14086" max="14086" width="15" style="51" customWidth="1"/>
    <col min="14087" max="14087" width="14.85546875" style="51" customWidth="1"/>
    <col min="14088" max="14338" width="11.42578125" style="51"/>
    <col min="14339" max="14339" width="25.28515625" style="51" customWidth="1"/>
    <col min="14340" max="14341" width="14.85546875" style="51" customWidth="1"/>
    <col min="14342" max="14342" width="15" style="51" customWidth="1"/>
    <col min="14343" max="14343" width="14.85546875" style="51" customWidth="1"/>
    <col min="14344" max="14594" width="11.42578125" style="51"/>
    <col min="14595" max="14595" width="25.28515625" style="51" customWidth="1"/>
    <col min="14596" max="14597" width="14.85546875" style="51" customWidth="1"/>
    <col min="14598" max="14598" width="15" style="51" customWidth="1"/>
    <col min="14599" max="14599" width="14.85546875" style="51" customWidth="1"/>
    <col min="14600" max="14850" width="11.42578125" style="51"/>
    <col min="14851" max="14851" width="25.28515625" style="51" customWidth="1"/>
    <col min="14852" max="14853" width="14.85546875" style="51" customWidth="1"/>
    <col min="14854" max="14854" width="15" style="51" customWidth="1"/>
    <col min="14855" max="14855" width="14.85546875" style="51" customWidth="1"/>
    <col min="14856" max="15106" width="11.42578125" style="51"/>
    <col min="15107" max="15107" width="25.28515625" style="51" customWidth="1"/>
    <col min="15108" max="15109" width="14.85546875" style="51" customWidth="1"/>
    <col min="15110" max="15110" width="15" style="51" customWidth="1"/>
    <col min="15111" max="15111" width="14.85546875" style="51" customWidth="1"/>
    <col min="15112" max="15362" width="11.42578125" style="51"/>
    <col min="15363" max="15363" width="25.28515625" style="51" customWidth="1"/>
    <col min="15364" max="15365" width="14.85546875" style="51" customWidth="1"/>
    <col min="15366" max="15366" width="15" style="51" customWidth="1"/>
    <col min="15367" max="15367" width="14.85546875" style="51" customWidth="1"/>
    <col min="15368" max="15618" width="11.42578125" style="51"/>
    <col min="15619" max="15619" width="25.28515625" style="51" customWidth="1"/>
    <col min="15620" max="15621" width="14.85546875" style="51" customWidth="1"/>
    <col min="15622" max="15622" width="15" style="51" customWidth="1"/>
    <col min="15623" max="15623" width="14.85546875" style="51" customWidth="1"/>
    <col min="15624" max="15874" width="11.42578125" style="51"/>
    <col min="15875" max="15875" width="25.28515625" style="51" customWidth="1"/>
    <col min="15876" max="15877" width="14.85546875" style="51" customWidth="1"/>
    <col min="15878" max="15878" width="15" style="51" customWidth="1"/>
    <col min="15879" max="15879" width="14.85546875" style="51" customWidth="1"/>
    <col min="15880" max="16130" width="11.42578125" style="51"/>
    <col min="16131" max="16131" width="25.28515625" style="51" customWidth="1"/>
    <col min="16132" max="16133" width="14.85546875" style="51" customWidth="1"/>
    <col min="16134" max="16134" width="15" style="51" customWidth="1"/>
    <col min="16135" max="16135" width="14.85546875" style="51" customWidth="1"/>
    <col min="16136" max="16384" width="11.42578125" style="51"/>
  </cols>
  <sheetData>
    <row r="1" spans="3:7" x14ac:dyDescent="0.2">
      <c r="C1" s="50"/>
      <c r="D1" s="50"/>
      <c r="E1" s="50"/>
      <c r="G1" s="50"/>
    </row>
    <row r="2" spans="3:7" ht="15" customHeight="1" x14ac:dyDescent="0.2">
      <c r="C2" s="817" t="s">
        <v>438</v>
      </c>
      <c r="D2" s="817"/>
      <c r="E2" s="817"/>
      <c r="F2" s="817"/>
      <c r="G2" s="817"/>
    </row>
    <row r="3" spans="3:7" x14ac:dyDescent="0.2">
      <c r="C3" s="911" t="s">
        <v>439</v>
      </c>
      <c r="D3" s="911"/>
      <c r="E3" s="911"/>
      <c r="F3" s="911"/>
      <c r="G3" s="911"/>
    </row>
    <row r="5" spans="3:7" ht="15" customHeight="1" x14ac:dyDescent="0.2">
      <c r="C5" s="912"/>
      <c r="D5" s="914">
        <v>2021</v>
      </c>
      <c r="E5" s="914"/>
      <c r="F5" s="914">
        <v>2022</v>
      </c>
      <c r="G5" s="914"/>
    </row>
    <row r="6" spans="3:7" ht="30" x14ac:dyDescent="0.2">
      <c r="C6" s="913"/>
      <c r="D6" s="502" t="s">
        <v>440</v>
      </c>
      <c r="E6" s="502" t="s">
        <v>441</v>
      </c>
      <c r="F6" s="502" t="s">
        <v>440</v>
      </c>
      <c r="G6" s="502" t="s">
        <v>441</v>
      </c>
    </row>
    <row r="7" spans="3:7" ht="16.5" customHeight="1" x14ac:dyDescent="0.2">
      <c r="C7" s="503" t="s">
        <v>442</v>
      </c>
      <c r="D7" s="521">
        <v>0.40500000000000003</v>
      </c>
      <c r="E7" s="521">
        <v>0.40200000000000002</v>
      </c>
      <c r="F7" s="521">
        <v>0.39500000000000002</v>
      </c>
      <c r="G7" s="521">
        <v>0.39600000000000002</v>
      </c>
    </row>
    <row r="8" spans="3:7" ht="16.5" customHeight="1" x14ac:dyDescent="0.2">
      <c r="C8" s="522" t="s">
        <v>443</v>
      </c>
      <c r="D8" s="521">
        <v>0.48899999999999999</v>
      </c>
      <c r="E8" s="521">
        <v>0.498</v>
      </c>
      <c r="F8" s="521">
        <v>0.44500000000000001</v>
      </c>
      <c r="G8" s="521">
        <v>0.48199999999999998</v>
      </c>
    </row>
    <row r="9" spans="3:7" ht="16.5" customHeight="1" x14ac:dyDescent="0.2">
      <c r="C9" s="503" t="s">
        <v>444</v>
      </c>
      <c r="D9" s="521">
        <f>D7-D8</f>
        <v>-8.3999999999999964E-2</v>
      </c>
      <c r="E9" s="521">
        <f>E7-E8</f>
        <v>-9.5999999999999974E-2</v>
      </c>
      <c r="F9" s="521">
        <f>F7-F8</f>
        <v>-4.9999999999999989E-2</v>
      </c>
      <c r="G9" s="521">
        <f>G7-G8</f>
        <v>-8.5999999999999965E-2</v>
      </c>
    </row>
    <row r="10" spans="3:7" ht="16.5" customHeight="1" x14ac:dyDescent="0.2">
      <c r="C10" s="909" t="s">
        <v>185</v>
      </c>
      <c r="D10" s="910"/>
      <c r="E10" s="910"/>
      <c r="F10" s="523"/>
      <c r="G10" s="524"/>
    </row>
  </sheetData>
  <customSheetViews>
    <customSheetView guid="{D9923E01-8E0B-4059-8B75-CB8B1B3B57F0}" showGridLines="0">
      <pageMargins left="0.7" right="0.7" top="0.75" bottom="0.75" header="0.3" footer="0.3"/>
    </customSheetView>
  </customSheetViews>
  <mergeCells count="6">
    <mergeCell ref="C10:E10"/>
    <mergeCell ref="C2:G2"/>
    <mergeCell ref="C3:G3"/>
    <mergeCell ref="C5:C6"/>
    <mergeCell ref="D5:E5"/>
    <mergeCell ref="F5:G5"/>
  </mergeCells>
  <hyperlinks>
    <hyperlink ref="C18" location="HF_IGAE!A122" display="16. Gross capital formation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0000"/>
    <pageSetUpPr fitToPage="1"/>
  </sheetPr>
  <dimension ref="B2:I22"/>
  <sheetViews>
    <sheetView showGridLines="0" zoomScaleNormal="100" workbookViewId="0"/>
  </sheetViews>
  <sheetFormatPr baseColWidth="10" defaultColWidth="11.42578125" defaultRowHeight="14.25" x14ac:dyDescent="0.25"/>
  <cols>
    <col min="1" max="1" width="11.42578125" style="6"/>
    <col min="2" max="2" width="60.140625" style="6" customWidth="1"/>
    <col min="3" max="3" width="16.42578125" style="6" customWidth="1"/>
    <col min="4" max="4" width="14.28515625" style="37" customWidth="1"/>
    <col min="5" max="9" width="12.7109375" style="37" customWidth="1"/>
    <col min="10" max="16384" width="11.42578125" style="6"/>
  </cols>
  <sheetData>
    <row r="2" spans="2:9" ht="24.95" customHeight="1" x14ac:dyDescent="0.25">
      <c r="B2" s="799" t="s">
        <v>222</v>
      </c>
      <c r="C2" s="799"/>
      <c r="D2" s="799"/>
      <c r="E2" s="799"/>
      <c r="F2" s="799"/>
      <c r="G2" s="799"/>
      <c r="H2" s="799"/>
      <c r="I2" s="799"/>
    </row>
    <row r="3" spans="2:9" ht="39.950000000000003" customHeight="1" x14ac:dyDescent="0.25">
      <c r="B3" s="801" t="s">
        <v>104</v>
      </c>
      <c r="C3" s="801"/>
      <c r="D3" s="801"/>
      <c r="E3" s="801"/>
      <c r="F3" s="801"/>
      <c r="G3" s="801"/>
      <c r="H3" s="801"/>
      <c r="I3" s="801"/>
    </row>
    <row r="4" spans="2:9" ht="20.100000000000001" customHeight="1" x14ac:dyDescent="0.25">
      <c r="B4" s="420"/>
      <c r="C4" s="802" t="s">
        <v>5</v>
      </c>
      <c r="D4" s="413" t="str">
        <f>+E4</f>
        <v>2020 (A)</v>
      </c>
      <c r="E4" s="413" t="s">
        <v>218</v>
      </c>
      <c r="F4" s="413" t="s">
        <v>71</v>
      </c>
      <c r="G4" s="413" t="s">
        <v>219</v>
      </c>
      <c r="H4" s="413" t="s">
        <v>220</v>
      </c>
      <c r="I4" s="413" t="s">
        <v>221</v>
      </c>
    </row>
    <row r="5" spans="2:9" ht="20.100000000000001" customHeight="1" x14ac:dyDescent="0.25">
      <c r="B5" s="421"/>
      <c r="C5" s="803"/>
      <c r="D5" s="422" t="s">
        <v>6</v>
      </c>
      <c r="E5" s="804" t="s">
        <v>7</v>
      </c>
      <c r="F5" s="805"/>
      <c r="G5" s="805"/>
      <c r="H5" s="805"/>
      <c r="I5" s="806"/>
    </row>
    <row r="6" spans="2:9" ht="20.100000000000001" customHeight="1" x14ac:dyDescent="0.25">
      <c r="B6" s="414" t="s">
        <v>52</v>
      </c>
      <c r="C6" s="423" t="s">
        <v>8</v>
      </c>
      <c r="D6" s="415">
        <v>98.783742500000002</v>
      </c>
      <c r="E6" s="415">
        <v>-10.838988629490887</v>
      </c>
      <c r="F6" s="415">
        <v>6.5418959006620314</v>
      </c>
      <c r="G6" s="415">
        <v>6.9702655066129493</v>
      </c>
      <c r="H6" s="415">
        <v>3.5237854791421386</v>
      </c>
      <c r="I6" s="415">
        <v>2.0878067960702573</v>
      </c>
    </row>
    <row r="7" spans="2:9" ht="20.100000000000001" customHeight="1" x14ac:dyDescent="0.25">
      <c r="B7" s="418" t="s">
        <v>51</v>
      </c>
      <c r="C7" s="417" t="s">
        <v>8</v>
      </c>
      <c r="D7" s="416">
        <v>1121.6979999999999</v>
      </c>
      <c r="E7" s="416">
        <v>-9.8872725286237255</v>
      </c>
      <c r="F7" s="416">
        <v>7.793838308182699</v>
      </c>
      <c r="G7" s="416">
        <v>8.5622664799969161</v>
      </c>
      <c r="H7" s="416">
        <v>5.2275689928297231</v>
      </c>
      <c r="I7" s="416">
        <v>4.013154541324182</v>
      </c>
    </row>
    <row r="8" spans="2:9" ht="20.100000000000001" customHeight="1" x14ac:dyDescent="0.25">
      <c r="B8" s="424" t="s">
        <v>95</v>
      </c>
      <c r="C8" s="419"/>
      <c r="D8" s="425">
        <v>105.37483735434284</v>
      </c>
      <c r="E8" s="425">
        <v>1.0674128593183951</v>
      </c>
      <c r="F8" s="425">
        <v>1.1750705175060494</v>
      </c>
      <c r="G8" s="425">
        <v>1.4882649546060556</v>
      </c>
      <c r="H8" s="425">
        <v>1.6457894249151561</v>
      </c>
      <c r="I8" s="425">
        <v>1.8859722876601648</v>
      </c>
    </row>
    <row r="9" spans="2:9" ht="20.100000000000001" customHeight="1" x14ac:dyDescent="0.25">
      <c r="B9" s="807" t="s">
        <v>9</v>
      </c>
      <c r="C9" s="808"/>
      <c r="D9" s="808"/>
      <c r="E9" s="808"/>
      <c r="F9" s="808"/>
      <c r="G9" s="808"/>
      <c r="H9" s="808"/>
      <c r="I9" s="809"/>
    </row>
    <row r="10" spans="2:9" s="333" customFormat="1" ht="20.100000000000001" customHeight="1" x14ac:dyDescent="0.25">
      <c r="B10" s="414" t="s">
        <v>392</v>
      </c>
      <c r="C10" s="423" t="s">
        <v>10</v>
      </c>
      <c r="D10" s="415">
        <v>95.471540000000005</v>
      </c>
      <c r="E10" s="415">
        <v>-12.13928868482358</v>
      </c>
      <c r="F10" s="415">
        <v>7.3487</v>
      </c>
      <c r="G10" s="415">
        <v>6.9498796699999996</v>
      </c>
      <c r="H10" s="415">
        <v>2.8034449418010001</v>
      </c>
      <c r="I10" s="415">
        <v>1.749996456456</v>
      </c>
    </row>
    <row r="11" spans="2:9" s="333" customFormat="1" ht="20.100000000000001" customHeight="1" x14ac:dyDescent="0.25">
      <c r="B11" s="418" t="s">
        <v>96</v>
      </c>
      <c r="C11" s="417" t="s">
        <v>10</v>
      </c>
      <c r="D11" s="416">
        <v>111.2592775</v>
      </c>
      <c r="E11" s="416">
        <v>3.8358525193738613</v>
      </c>
      <c r="F11" s="416">
        <v>2.5259543830763453</v>
      </c>
      <c r="G11" s="416">
        <v>1.4541102878416146</v>
      </c>
      <c r="H11" s="416">
        <v>0.55889690262538316</v>
      </c>
      <c r="I11" s="416">
        <v>2.6770675703313707E-2</v>
      </c>
    </row>
    <row r="12" spans="2:9" s="333" customFormat="1" ht="20.100000000000001" customHeight="1" x14ac:dyDescent="0.25">
      <c r="B12" s="418" t="s">
        <v>97</v>
      </c>
      <c r="C12" s="417" t="s">
        <v>11</v>
      </c>
      <c r="D12" s="416">
        <v>105.539945</v>
      </c>
      <c r="E12" s="416">
        <v>-11.366122832097403</v>
      </c>
      <c r="F12" s="416">
        <v>10.298925470347186</v>
      </c>
      <c r="G12" s="416">
        <v>12.323809965599629</v>
      </c>
      <c r="H12" s="416">
        <v>8.8324713495556253</v>
      </c>
      <c r="I12" s="416">
        <v>1.7181390815639741</v>
      </c>
    </row>
    <row r="13" spans="2:9" s="333" customFormat="1" ht="20.100000000000001" customHeight="1" x14ac:dyDescent="0.25">
      <c r="B13" s="418" t="s">
        <v>98</v>
      </c>
      <c r="C13" s="417" t="s">
        <v>12</v>
      </c>
      <c r="D13" s="416">
        <v>-0.3272047085363175</v>
      </c>
      <c r="E13" s="416">
        <v>-0.32720470853631745</v>
      </c>
      <c r="F13" s="416">
        <v>0</v>
      </c>
      <c r="G13" s="416">
        <v>0</v>
      </c>
      <c r="H13" s="416">
        <v>0</v>
      </c>
      <c r="I13" s="416">
        <v>0</v>
      </c>
    </row>
    <row r="14" spans="2:9" s="333" customFormat="1" ht="20.100000000000001" customHeight="1" x14ac:dyDescent="0.25">
      <c r="B14" s="418" t="s">
        <v>99</v>
      </c>
      <c r="C14" s="417" t="s">
        <v>13</v>
      </c>
      <c r="D14" s="416">
        <v>92.801122500000005</v>
      </c>
      <c r="E14" s="416">
        <v>-20.195818431859912</v>
      </c>
      <c r="F14" s="416">
        <v>9.1878637571676993</v>
      </c>
      <c r="G14" s="416">
        <v>10.254564574</v>
      </c>
      <c r="H14" s="416">
        <v>2.818612527</v>
      </c>
      <c r="I14" s="416">
        <v>2.5458899975526998</v>
      </c>
    </row>
    <row r="15" spans="2:9" s="333" customFormat="1" ht="20.100000000000001" customHeight="1" x14ac:dyDescent="0.25">
      <c r="B15" s="424" t="s">
        <v>100</v>
      </c>
      <c r="C15" s="419" t="s">
        <v>14</v>
      </c>
      <c r="D15" s="426">
        <v>96.9148</v>
      </c>
      <c r="E15" s="426">
        <v>-15.777934768413726</v>
      </c>
      <c r="F15" s="426">
        <v>10.260009565000001</v>
      </c>
      <c r="G15" s="426">
        <v>9.9638457000000002</v>
      </c>
      <c r="H15" s="426">
        <v>3.3447958761435999</v>
      </c>
      <c r="I15" s="426">
        <v>0.35632424000000001</v>
      </c>
    </row>
    <row r="16" spans="2:9" ht="20.100000000000001" customHeight="1" x14ac:dyDescent="0.25">
      <c r="B16" s="807" t="s">
        <v>15</v>
      </c>
      <c r="C16" s="808"/>
      <c r="D16" s="808"/>
      <c r="E16" s="808"/>
      <c r="F16" s="808"/>
      <c r="G16" s="808"/>
      <c r="H16" s="808"/>
      <c r="I16" s="809"/>
    </row>
    <row r="17" spans="2:9" s="333" customFormat="1" ht="20.100000000000001" customHeight="1" x14ac:dyDescent="0.25">
      <c r="B17" s="414" t="s">
        <v>101</v>
      </c>
      <c r="C17" s="427"/>
      <c r="D17" s="415">
        <v>100.56355331199437</v>
      </c>
      <c r="E17" s="415">
        <v>-8.8227664865695292</v>
      </c>
      <c r="F17" s="415">
        <v>6.7167735731342502</v>
      </c>
      <c r="G17" s="415">
        <v>6.725656918129868</v>
      </c>
      <c r="H17" s="415">
        <v>3.6380996117856208</v>
      </c>
      <c r="I17" s="415">
        <v>1.3568240542975696</v>
      </c>
    </row>
    <row r="18" spans="2:9" s="333" customFormat="1" ht="20.100000000000001" customHeight="1" x14ac:dyDescent="0.25">
      <c r="B18" s="418" t="s">
        <v>102</v>
      </c>
      <c r="C18" s="417" t="s">
        <v>12</v>
      </c>
      <c r="D18" s="416">
        <v>64.291322500000007</v>
      </c>
      <c r="E18" s="416">
        <v>-0.3272047085363175</v>
      </c>
      <c r="F18" s="416">
        <v>0</v>
      </c>
      <c r="G18" s="416">
        <v>0</v>
      </c>
      <c r="H18" s="416">
        <v>0</v>
      </c>
      <c r="I18" s="416">
        <v>0</v>
      </c>
    </row>
    <row r="19" spans="2:9" s="333" customFormat="1" ht="20.100000000000001" customHeight="1" x14ac:dyDescent="0.25">
      <c r="B19" s="424" t="s">
        <v>103</v>
      </c>
      <c r="C19" s="419" t="s">
        <v>16</v>
      </c>
      <c r="D19" s="426">
        <v>-1.1857599996337636</v>
      </c>
      <c r="E19" s="426">
        <v>-2.0199999999999996</v>
      </c>
      <c r="F19" s="426">
        <v>-0.17999999999999972</v>
      </c>
      <c r="G19" s="426">
        <v>0.23999999999999932</v>
      </c>
      <c r="H19" s="426">
        <v>-0.12000000000000011</v>
      </c>
      <c r="I19" s="426">
        <v>0.72</v>
      </c>
    </row>
    <row r="20" spans="2:9" ht="15.95" customHeight="1" x14ac:dyDescent="0.25">
      <c r="B20" s="428" t="s">
        <v>393</v>
      </c>
      <c r="C20" s="429"/>
      <c r="D20" s="430"/>
      <c r="E20" s="430"/>
      <c r="F20" s="430"/>
      <c r="G20" s="430"/>
      <c r="H20" s="430"/>
      <c r="I20" s="431"/>
    </row>
    <row r="21" spans="2:9" ht="15.95" customHeight="1" x14ac:dyDescent="0.25">
      <c r="B21" s="432" t="s">
        <v>72</v>
      </c>
      <c r="C21" s="433"/>
      <c r="D21" s="434"/>
      <c r="E21" s="434"/>
      <c r="F21" s="434"/>
      <c r="G21" s="434"/>
      <c r="H21" s="434"/>
      <c r="I21" s="435"/>
    </row>
    <row r="22" spans="2:9" ht="15.95" customHeight="1" x14ac:dyDescent="0.25">
      <c r="B22" s="436" t="s">
        <v>223</v>
      </c>
      <c r="C22" s="437"/>
      <c r="D22" s="438"/>
      <c r="E22" s="438"/>
      <c r="F22" s="438"/>
      <c r="G22" s="438"/>
      <c r="H22" s="438"/>
      <c r="I22" s="439"/>
    </row>
  </sheetData>
  <customSheetViews>
    <customSheetView guid="{D9923E01-8E0B-4059-8B75-CB8B1B3B57F0}" showGridLines="0" fitToPage="1">
      <pageMargins left="0.70866141732283472" right="0.70866141732283472" top="0.74803149606299213" bottom="0.74803149606299213" header="0.31496062992125984" footer="0.31496062992125984"/>
      <pageSetup paperSize="9" scale="85" orientation="landscape" horizontalDpi="300" verticalDpi="300" r:id="rId1"/>
    </customSheetView>
  </customSheetViews>
  <mergeCells count="6">
    <mergeCell ref="B2:I2"/>
    <mergeCell ref="B3:I3"/>
    <mergeCell ref="C4:C5"/>
    <mergeCell ref="E5:I5"/>
    <mergeCell ref="B16:I16"/>
    <mergeCell ref="B9:I9"/>
  </mergeCells>
  <pageMargins left="0.70866141732283472" right="0.70866141732283472" top="0.74803149606299213" bottom="0.74803149606299213" header="0.31496062992125984" footer="0.31496062992125984"/>
  <pageSetup paperSize="9" scale="85" orientation="landscape" horizontalDpi="300" verticalDpi="3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rgb="FFFFC000"/>
  </sheetPr>
  <dimension ref="B4:G30"/>
  <sheetViews>
    <sheetView showGridLines="0" workbookViewId="0"/>
  </sheetViews>
  <sheetFormatPr baseColWidth="10" defaultRowHeight="14.25" x14ac:dyDescent="0.2"/>
  <cols>
    <col min="1" max="1" width="11.42578125" style="51"/>
    <col min="2" max="2" width="48.140625" style="51" customWidth="1"/>
    <col min="3" max="3" width="22.5703125" style="51" bestFit="1" customWidth="1"/>
    <col min="4" max="5" width="20.7109375" style="51" customWidth="1"/>
    <col min="6" max="6" width="1.7109375" style="525" customWidth="1"/>
    <col min="7" max="7" width="20.7109375" style="51" customWidth="1"/>
    <col min="8" max="257" width="11.42578125" style="51"/>
    <col min="258" max="258" width="48.140625" style="51" customWidth="1"/>
    <col min="259" max="259" width="22.5703125" style="51" bestFit="1" customWidth="1"/>
    <col min="260" max="261" width="20.7109375" style="51" customWidth="1"/>
    <col min="262" max="262" width="1.7109375" style="51" customWidth="1"/>
    <col min="263" max="263" width="20.7109375" style="51" customWidth="1"/>
    <col min="264" max="513" width="11.42578125" style="51"/>
    <col min="514" max="514" width="48.140625" style="51" customWidth="1"/>
    <col min="515" max="515" width="22.5703125" style="51" bestFit="1" customWidth="1"/>
    <col min="516" max="517" width="20.7109375" style="51" customWidth="1"/>
    <col min="518" max="518" width="1.7109375" style="51" customWidth="1"/>
    <col min="519" max="519" width="20.7109375" style="51" customWidth="1"/>
    <col min="520" max="769" width="11.42578125" style="51"/>
    <col min="770" max="770" width="48.140625" style="51" customWidth="1"/>
    <col min="771" max="771" width="22.5703125" style="51" bestFit="1" customWidth="1"/>
    <col min="772" max="773" width="20.7109375" style="51" customWidth="1"/>
    <col min="774" max="774" width="1.7109375" style="51" customWidth="1"/>
    <col min="775" max="775" width="20.7109375" style="51" customWidth="1"/>
    <col min="776" max="1025" width="11.42578125" style="51"/>
    <col min="1026" max="1026" width="48.140625" style="51" customWidth="1"/>
    <col min="1027" max="1027" width="22.5703125" style="51" bestFit="1" customWidth="1"/>
    <col min="1028" max="1029" width="20.7109375" style="51" customWidth="1"/>
    <col min="1030" max="1030" width="1.7109375" style="51" customWidth="1"/>
    <col min="1031" max="1031" width="20.7109375" style="51" customWidth="1"/>
    <col min="1032" max="1281" width="11.42578125" style="51"/>
    <col min="1282" max="1282" width="48.140625" style="51" customWidth="1"/>
    <col min="1283" max="1283" width="22.5703125" style="51" bestFit="1" customWidth="1"/>
    <col min="1284" max="1285" width="20.7109375" style="51" customWidth="1"/>
    <col min="1286" max="1286" width="1.7109375" style="51" customWidth="1"/>
    <col min="1287" max="1287" width="20.7109375" style="51" customWidth="1"/>
    <col min="1288" max="1537" width="11.42578125" style="51"/>
    <col min="1538" max="1538" width="48.140625" style="51" customWidth="1"/>
    <col min="1539" max="1539" width="22.5703125" style="51" bestFit="1" customWidth="1"/>
    <col min="1540" max="1541" width="20.7109375" style="51" customWidth="1"/>
    <col min="1542" max="1542" width="1.7109375" style="51" customWidth="1"/>
    <col min="1543" max="1543" width="20.7109375" style="51" customWidth="1"/>
    <col min="1544" max="1793" width="11.42578125" style="51"/>
    <col min="1794" max="1794" width="48.140625" style="51" customWidth="1"/>
    <col min="1795" max="1795" width="22.5703125" style="51" bestFit="1" customWidth="1"/>
    <col min="1796" max="1797" width="20.7109375" style="51" customWidth="1"/>
    <col min="1798" max="1798" width="1.7109375" style="51" customWidth="1"/>
    <col min="1799" max="1799" width="20.7109375" style="51" customWidth="1"/>
    <col min="1800" max="2049" width="11.42578125" style="51"/>
    <col min="2050" max="2050" width="48.140625" style="51" customWidth="1"/>
    <col min="2051" max="2051" width="22.5703125" style="51" bestFit="1" customWidth="1"/>
    <col min="2052" max="2053" width="20.7109375" style="51" customWidth="1"/>
    <col min="2054" max="2054" width="1.7109375" style="51" customWidth="1"/>
    <col min="2055" max="2055" width="20.7109375" style="51" customWidth="1"/>
    <col min="2056" max="2305" width="11.42578125" style="51"/>
    <col min="2306" max="2306" width="48.140625" style="51" customWidth="1"/>
    <col min="2307" max="2307" width="22.5703125" style="51" bestFit="1" customWidth="1"/>
    <col min="2308" max="2309" width="20.7109375" style="51" customWidth="1"/>
    <col min="2310" max="2310" width="1.7109375" style="51" customWidth="1"/>
    <col min="2311" max="2311" width="20.7109375" style="51" customWidth="1"/>
    <col min="2312" max="2561" width="11.42578125" style="51"/>
    <col min="2562" max="2562" width="48.140625" style="51" customWidth="1"/>
    <col min="2563" max="2563" width="22.5703125" style="51" bestFit="1" customWidth="1"/>
    <col min="2564" max="2565" width="20.7109375" style="51" customWidth="1"/>
    <col min="2566" max="2566" width="1.7109375" style="51" customWidth="1"/>
    <col min="2567" max="2567" width="20.7109375" style="51" customWidth="1"/>
    <col min="2568" max="2817" width="11.42578125" style="51"/>
    <col min="2818" max="2818" width="48.140625" style="51" customWidth="1"/>
    <col min="2819" max="2819" width="22.5703125" style="51" bestFit="1" customWidth="1"/>
    <col min="2820" max="2821" width="20.7109375" style="51" customWidth="1"/>
    <col min="2822" max="2822" width="1.7109375" style="51" customWidth="1"/>
    <col min="2823" max="2823" width="20.7109375" style="51" customWidth="1"/>
    <col min="2824" max="3073" width="11.42578125" style="51"/>
    <col min="3074" max="3074" width="48.140625" style="51" customWidth="1"/>
    <col min="3075" max="3075" width="22.5703125" style="51" bestFit="1" customWidth="1"/>
    <col min="3076" max="3077" width="20.7109375" style="51" customWidth="1"/>
    <col min="3078" max="3078" width="1.7109375" style="51" customWidth="1"/>
    <col min="3079" max="3079" width="20.7109375" style="51" customWidth="1"/>
    <col min="3080" max="3329" width="11.42578125" style="51"/>
    <col min="3330" max="3330" width="48.140625" style="51" customWidth="1"/>
    <col min="3331" max="3331" width="22.5703125" style="51" bestFit="1" customWidth="1"/>
    <col min="3332" max="3333" width="20.7109375" style="51" customWidth="1"/>
    <col min="3334" max="3334" width="1.7109375" style="51" customWidth="1"/>
    <col min="3335" max="3335" width="20.7109375" style="51" customWidth="1"/>
    <col min="3336" max="3585" width="11.42578125" style="51"/>
    <col min="3586" max="3586" width="48.140625" style="51" customWidth="1"/>
    <col min="3587" max="3587" width="22.5703125" style="51" bestFit="1" customWidth="1"/>
    <col min="3588" max="3589" width="20.7109375" style="51" customWidth="1"/>
    <col min="3590" max="3590" width="1.7109375" style="51" customWidth="1"/>
    <col min="3591" max="3591" width="20.7109375" style="51" customWidth="1"/>
    <col min="3592" max="3841" width="11.42578125" style="51"/>
    <col min="3842" max="3842" width="48.140625" style="51" customWidth="1"/>
    <col min="3843" max="3843" width="22.5703125" style="51" bestFit="1" customWidth="1"/>
    <col min="3844" max="3845" width="20.7109375" style="51" customWidth="1"/>
    <col min="3846" max="3846" width="1.7109375" style="51" customWidth="1"/>
    <col min="3847" max="3847" width="20.7109375" style="51" customWidth="1"/>
    <col min="3848" max="4097" width="11.42578125" style="51"/>
    <col min="4098" max="4098" width="48.140625" style="51" customWidth="1"/>
    <col min="4099" max="4099" width="22.5703125" style="51" bestFit="1" customWidth="1"/>
    <col min="4100" max="4101" width="20.7109375" style="51" customWidth="1"/>
    <col min="4102" max="4102" width="1.7109375" style="51" customWidth="1"/>
    <col min="4103" max="4103" width="20.7109375" style="51" customWidth="1"/>
    <col min="4104" max="4353" width="11.42578125" style="51"/>
    <col min="4354" max="4354" width="48.140625" style="51" customWidth="1"/>
    <col min="4355" max="4355" width="22.5703125" style="51" bestFit="1" customWidth="1"/>
    <col min="4356" max="4357" width="20.7109375" style="51" customWidth="1"/>
    <col min="4358" max="4358" width="1.7109375" style="51" customWidth="1"/>
    <col min="4359" max="4359" width="20.7109375" style="51" customWidth="1"/>
    <col min="4360" max="4609" width="11.42578125" style="51"/>
    <col min="4610" max="4610" width="48.140625" style="51" customWidth="1"/>
    <col min="4611" max="4611" width="22.5703125" style="51" bestFit="1" customWidth="1"/>
    <col min="4612" max="4613" width="20.7109375" style="51" customWidth="1"/>
    <col min="4614" max="4614" width="1.7109375" style="51" customWidth="1"/>
    <col min="4615" max="4615" width="20.7109375" style="51" customWidth="1"/>
    <col min="4616" max="4865" width="11.42578125" style="51"/>
    <col min="4866" max="4866" width="48.140625" style="51" customWidth="1"/>
    <col min="4867" max="4867" width="22.5703125" style="51" bestFit="1" customWidth="1"/>
    <col min="4868" max="4869" width="20.7109375" style="51" customWidth="1"/>
    <col min="4870" max="4870" width="1.7109375" style="51" customWidth="1"/>
    <col min="4871" max="4871" width="20.7109375" style="51" customWidth="1"/>
    <col min="4872" max="5121" width="11.42578125" style="51"/>
    <col min="5122" max="5122" width="48.140625" style="51" customWidth="1"/>
    <col min="5123" max="5123" width="22.5703125" style="51" bestFit="1" customWidth="1"/>
    <col min="5124" max="5125" width="20.7109375" style="51" customWidth="1"/>
    <col min="5126" max="5126" width="1.7109375" style="51" customWidth="1"/>
    <col min="5127" max="5127" width="20.7109375" style="51" customWidth="1"/>
    <col min="5128" max="5377" width="11.42578125" style="51"/>
    <col min="5378" max="5378" width="48.140625" style="51" customWidth="1"/>
    <col min="5379" max="5379" width="22.5703125" style="51" bestFit="1" customWidth="1"/>
    <col min="5380" max="5381" width="20.7109375" style="51" customWidth="1"/>
    <col min="5382" max="5382" width="1.7109375" style="51" customWidth="1"/>
    <col min="5383" max="5383" width="20.7109375" style="51" customWidth="1"/>
    <col min="5384" max="5633" width="11.42578125" style="51"/>
    <col min="5634" max="5634" width="48.140625" style="51" customWidth="1"/>
    <col min="5635" max="5635" width="22.5703125" style="51" bestFit="1" customWidth="1"/>
    <col min="5636" max="5637" width="20.7109375" style="51" customWidth="1"/>
    <col min="5638" max="5638" width="1.7109375" style="51" customWidth="1"/>
    <col min="5639" max="5639" width="20.7109375" style="51" customWidth="1"/>
    <col min="5640" max="5889" width="11.42578125" style="51"/>
    <col min="5890" max="5890" width="48.140625" style="51" customWidth="1"/>
    <col min="5891" max="5891" width="22.5703125" style="51" bestFit="1" customWidth="1"/>
    <col min="5892" max="5893" width="20.7109375" style="51" customWidth="1"/>
    <col min="5894" max="5894" width="1.7109375" style="51" customWidth="1"/>
    <col min="5895" max="5895" width="20.7109375" style="51" customWidth="1"/>
    <col min="5896" max="6145" width="11.42578125" style="51"/>
    <col min="6146" max="6146" width="48.140625" style="51" customWidth="1"/>
    <col min="6147" max="6147" width="22.5703125" style="51" bestFit="1" customWidth="1"/>
    <col min="6148" max="6149" width="20.7109375" style="51" customWidth="1"/>
    <col min="6150" max="6150" width="1.7109375" style="51" customWidth="1"/>
    <col min="6151" max="6151" width="20.7109375" style="51" customWidth="1"/>
    <col min="6152" max="6401" width="11.42578125" style="51"/>
    <col min="6402" max="6402" width="48.140625" style="51" customWidth="1"/>
    <col min="6403" max="6403" width="22.5703125" style="51" bestFit="1" customWidth="1"/>
    <col min="6404" max="6405" width="20.7109375" style="51" customWidth="1"/>
    <col min="6406" max="6406" width="1.7109375" style="51" customWidth="1"/>
    <col min="6407" max="6407" width="20.7109375" style="51" customWidth="1"/>
    <col min="6408" max="6657" width="11.42578125" style="51"/>
    <col min="6658" max="6658" width="48.140625" style="51" customWidth="1"/>
    <col min="6659" max="6659" width="22.5703125" style="51" bestFit="1" customWidth="1"/>
    <col min="6660" max="6661" width="20.7109375" style="51" customWidth="1"/>
    <col min="6662" max="6662" width="1.7109375" style="51" customWidth="1"/>
    <col min="6663" max="6663" width="20.7109375" style="51" customWidth="1"/>
    <col min="6664" max="6913" width="11.42578125" style="51"/>
    <col min="6914" max="6914" width="48.140625" style="51" customWidth="1"/>
    <col min="6915" max="6915" width="22.5703125" style="51" bestFit="1" customWidth="1"/>
    <col min="6916" max="6917" width="20.7109375" style="51" customWidth="1"/>
    <col min="6918" max="6918" width="1.7109375" style="51" customWidth="1"/>
    <col min="6919" max="6919" width="20.7109375" style="51" customWidth="1"/>
    <col min="6920" max="7169" width="11.42578125" style="51"/>
    <col min="7170" max="7170" width="48.140625" style="51" customWidth="1"/>
    <col min="7171" max="7171" width="22.5703125" style="51" bestFit="1" customWidth="1"/>
    <col min="7172" max="7173" width="20.7109375" style="51" customWidth="1"/>
    <col min="7174" max="7174" width="1.7109375" style="51" customWidth="1"/>
    <col min="7175" max="7175" width="20.7109375" style="51" customWidth="1"/>
    <col min="7176" max="7425" width="11.42578125" style="51"/>
    <col min="7426" max="7426" width="48.140625" style="51" customWidth="1"/>
    <col min="7427" max="7427" width="22.5703125" style="51" bestFit="1" customWidth="1"/>
    <col min="7428" max="7429" width="20.7109375" style="51" customWidth="1"/>
    <col min="7430" max="7430" width="1.7109375" style="51" customWidth="1"/>
    <col min="7431" max="7431" width="20.7109375" style="51" customWidth="1"/>
    <col min="7432" max="7681" width="11.42578125" style="51"/>
    <col min="7682" max="7682" width="48.140625" style="51" customWidth="1"/>
    <col min="7683" max="7683" width="22.5703125" style="51" bestFit="1" customWidth="1"/>
    <col min="7684" max="7685" width="20.7109375" style="51" customWidth="1"/>
    <col min="7686" max="7686" width="1.7109375" style="51" customWidth="1"/>
    <col min="7687" max="7687" width="20.7109375" style="51" customWidth="1"/>
    <col min="7688" max="7937" width="11.42578125" style="51"/>
    <col min="7938" max="7938" width="48.140625" style="51" customWidth="1"/>
    <col min="7939" max="7939" width="22.5703125" style="51" bestFit="1" customWidth="1"/>
    <col min="7940" max="7941" width="20.7109375" style="51" customWidth="1"/>
    <col min="7942" max="7942" width="1.7109375" style="51" customWidth="1"/>
    <col min="7943" max="7943" width="20.7109375" style="51" customWidth="1"/>
    <col min="7944" max="8193" width="11.42578125" style="51"/>
    <col min="8194" max="8194" width="48.140625" style="51" customWidth="1"/>
    <col min="8195" max="8195" width="22.5703125" style="51" bestFit="1" customWidth="1"/>
    <col min="8196" max="8197" width="20.7109375" style="51" customWidth="1"/>
    <col min="8198" max="8198" width="1.7109375" style="51" customWidth="1"/>
    <col min="8199" max="8199" width="20.7109375" style="51" customWidth="1"/>
    <col min="8200" max="8449" width="11.42578125" style="51"/>
    <col min="8450" max="8450" width="48.140625" style="51" customWidth="1"/>
    <col min="8451" max="8451" width="22.5703125" style="51" bestFit="1" customWidth="1"/>
    <col min="8452" max="8453" width="20.7109375" style="51" customWidth="1"/>
    <col min="8454" max="8454" width="1.7109375" style="51" customWidth="1"/>
    <col min="8455" max="8455" width="20.7109375" style="51" customWidth="1"/>
    <col min="8456" max="8705" width="11.42578125" style="51"/>
    <col min="8706" max="8706" width="48.140625" style="51" customWidth="1"/>
    <col min="8707" max="8707" width="22.5703125" style="51" bestFit="1" customWidth="1"/>
    <col min="8708" max="8709" width="20.7109375" style="51" customWidth="1"/>
    <col min="8710" max="8710" width="1.7109375" style="51" customWidth="1"/>
    <col min="8711" max="8711" width="20.7109375" style="51" customWidth="1"/>
    <col min="8712" max="8961" width="11.42578125" style="51"/>
    <col min="8962" max="8962" width="48.140625" style="51" customWidth="1"/>
    <col min="8963" max="8963" width="22.5703125" style="51" bestFit="1" customWidth="1"/>
    <col min="8964" max="8965" width="20.7109375" style="51" customWidth="1"/>
    <col min="8966" max="8966" width="1.7109375" style="51" customWidth="1"/>
    <col min="8967" max="8967" width="20.7109375" style="51" customWidth="1"/>
    <col min="8968" max="9217" width="11.42578125" style="51"/>
    <col min="9218" max="9218" width="48.140625" style="51" customWidth="1"/>
    <col min="9219" max="9219" width="22.5703125" style="51" bestFit="1" customWidth="1"/>
    <col min="9220" max="9221" width="20.7109375" style="51" customWidth="1"/>
    <col min="9222" max="9222" width="1.7109375" style="51" customWidth="1"/>
    <col min="9223" max="9223" width="20.7109375" style="51" customWidth="1"/>
    <col min="9224" max="9473" width="11.42578125" style="51"/>
    <col min="9474" max="9474" width="48.140625" style="51" customWidth="1"/>
    <col min="9475" max="9475" width="22.5703125" style="51" bestFit="1" customWidth="1"/>
    <col min="9476" max="9477" width="20.7109375" style="51" customWidth="1"/>
    <col min="9478" max="9478" width="1.7109375" style="51" customWidth="1"/>
    <col min="9479" max="9479" width="20.7109375" style="51" customWidth="1"/>
    <col min="9480" max="9729" width="11.42578125" style="51"/>
    <col min="9730" max="9730" width="48.140625" style="51" customWidth="1"/>
    <col min="9731" max="9731" width="22.5703125" style="51" bestFit="1" customWidth="1"/>
    <col min="9732" max="9733" width="20.7109375" style="51" customWidth="1"/>
    <col min="9734" max="9734" width="1.7109375" style="51" customWidth="1"/>
    <col min="9735" max="9735" width="20.7109375" style="51" customWidth="1"/>
    <col min="9736" max="9985" width="11.42578125" style="51"/>
    <col min="9986" max="9986" width="48.140625" style="51" customWidth="1"/>
    <col min="9987" max="9987" width="22.5703125" style="51" bestFit="1" customWidth="1"/>
    <col min="9988" max="9989" width="20.7109375" style="51" customWidth="1"/>
    <col min="9990" max="9990" width="1.7109375" style="51" customWidth="1"/>
    <col min="9991" max="9991" width="20.7109375" style="51" customWidth="1"/>
    <col min="9992" max="10241" width="11.42578125" style="51"/>
    <col min="10242" max="10242" width="48.140625" style="51" customWidth="1"/>
    <col min="10243" max="10243" width="22.5703125" style="51" bestFit="1" customWidth="1"/>
    <col min="10244" max="10245" width="20.7109375" style="51" customWidth="1"/>
    <col min="10246" max="10246" width="1.7109375" style="51" customWidth="1"/>
    <col min="10247" max="10247" width="20.7109375" style="51" customWidth="1"/>
    <col min="10248" max="10497" width="11.42578125" style="51"/>
    <col min="10498" max="10498" width="48.140625" style="51" customWidth="1"/>
    <col min="10499" max="10499" width="22.5703125" style="51" bestFit="1" customWidth="1"/>
    <col min="10500" max="10501" width="20.7109375" style="51" customWidth="1"/>
    <col min="10502" max="10502" width="1.7109375" style="51" customWidth="1"/>
    <col min="10503" max="10503" width="20.7109375" style="51" customWidth="1"/>
    <col min="10504" max="10753" width="11.42578125" style="51"/>
    <col min="10754" max="10754" width="48.140625" style="51" customWidth="1"/>
    <col min="10755" max="10755" width="22.5703125" style="51" bestFit="1" customWidth="1"/>
    <col min="10756" max="10757" width="20.7109375" style="51" customWidth="1"/>
    <col min="10758" max="10758" width="1.7109375" style="51" customWidth="1"/>
    <col min="10759" max="10759" width="20.7109375" style="51" customWidth="1"/>
    <col min="10760" max="11009" width="11.42578125" style="51"/>
    <col min="11010" max="11010" width="48.140625" style="51" customWidth="1"/>
    <col min="11011" max="11011" width="22.5703125" style="51" bestFit="1" customWidth="1"/>
    <col min="11012" max="11013" width="20.7109375" style="51" customWidth="1"/>
    <col min="11014" max="11014" width="1.7109375" style="51" customWidth="1"/>
    <col min="11015" max="11015" width="20.7109375" style="51" customWidth="1"/>
    <col min="11016" max="11265" width="11.42578125" style="51"/>
    <col min="11266" max="11266" width="48.140625" style="51" customWidth="1"/>
    <col min="11267" max="11267" width="22.5703125" style="51" bestFit="1" customWidth="1"/>
    <col min="11268" max="11269" width="20.7109375" style="51" customWidth="1"/>
    <col min="11270" max="11270" width="1.7109375" style="51" customWidth="1"/>
    <col min="11271" max="11271" width="20.7109375" style="51" customWidth="1"/>
    <col min="11272" max="11521" width="11.42578125" style="51"/>
    <col min="11522" max="11522" width="48.140625" style="51" customWidth="1"/>
    <col min="11523" max="11523" width="22.5703125" style="51" bestFit="1" customWidth="1"/>
    <col min="11524" max="11525" width="20.7109375" style="51" customWidth="1"/>
    <col min="11526" max="11526" width="1.7109375" style="51" customWidth="1"/>
    <col min="11527" max="11527" width="20.7109375" style="51" customWidth="1"/>
    <col min="11528" max="11777" width="11.42578125" style="51"/>
    <col min="11778" max="11778" width="48.140625" style="51" customWidth="1"/>
    <col min="11779" max="11779" width="22.5703125" style="51" bestFit="1" customWidth="1"/>
    <col min="11780" max="11781" width="20.7109375" style="51" customWidth="1"/>
    <col min="11782" max="11782" width="1.7109375" style="51" customWidth="1"/>
    <col min="11783" max="11783" width="20.7109375" style="51" customWidth="1"/>
    <col min="11784" max="12033" width="11.42578125" style="51"/>
    <col min="12034" max="12034" width="48.140625" style="51" customWidth="1"/>
    <col min="12035" max="12035" width="22.5703125" style="51" bestFit="1" customWidth="1"/>
    <col min="12036" max="12037" width="20.7109375" style="51" customWidth="1"/>
    <col min="12038" max="12038" width="1.7109375" style="51" customWidth="1"/>
    <col min="12039" max="12039" width="20.7109375" style="51" customWidth="1"/>
    <col min="12040" max="12289" width="11.42578125" style="51"/>
    <col min="12290" max="12290" width="48.140625" style="51" customWidth="1"/>
    <col min="12291" max="12291" width="22.5703125" style="51" bestFit="1" customWidth="1"/>
    <col min="12292" max="12293" width="20.7109375" style="51" customWidth="1"/>
    <col min="12294" max="12294" width="1.7109375" style="51" customWidth="1"/>
    <col min="12295" max="12295" width="20.7109375" style="51" customWidth="1"/>
    <col min="12296" max="12545" width="11.42578125" style="51"/>
    <col min="12546" max="12546" width="48.140625" style="51" customWidth="1"/>
    <col min="12547" max="12547" width="22.5703125" style="51" bestFit="1" customWidth="1"/>
    <col min="12548" max="12549" width="20.7109375" style="51" customWidth="1"/>
    <col min="12550" max="12550" width="1.7109375" style="51" customWidth="1"/>
    <col min="12551" max="12551" width="20.7109375" style="51" customWidth="1"/>
    <col min="12552" max="12801" width="11.42578125" style="51"/>
    <col min="12802" max="12802" width="48.140625" style="51" customWidth="1"/>
    <col min="12803" max="12803" width="22.5703125" style="51" bestFit="1" customWidth="1"/>
    <col min="12804" max="12805" width="20.7109375" style="51" customWidth="1"/>
    <col min="12806" max="12806" width="1.7109375" style="51" customWidth="1"/>
    <col min="12807" max="12807" width="20.7109375" style="51" customWidth="1"/>
    <col min="12808" max="13057" width="11.42578125" style="51"/>
    <col min="13058" max="13058" width="48.140625" style="51" customWidth="1"/>
    <col min="13059" max="13059" width="22.5703125" style="51" bestFit="1" customWidth="1"/>
    <col min="13060" max="13061" width="20.7109375" style="51" customWidth="1"/>
    <col min="13062" max="13062" width="1.7109375" style="51" customWidth="1"/>
    <col min="13063" max="13063" width="20.7109375" style="51" customWidth="1"/>
    <col min="13064" max="13313" width="11.42578125" style="51"/>
    <col min="13314" max="13314" width="48.140625" style="51" customWidth="1"/>
    <col min="13315" max="13315" width="22.5703125" style="51" bestFit="1" customWidth="1"/>
    <col min="13316" max="13317" width="20.7109375" style="51" customWidth="1"/>
    <col min="13318" max="13318" width="1.7109375" style="51" customWidth="1"/>
    <col min="13319" max="13319" width="20.7109375" style="51" customWidth="1"/>
    <col min="13320" max="13569" width="11.42578125" style="51"/>
    <col min="13570" max="13570" width="48.140625" style="51" customWidth="1"/>
    <col min="13571" max="13571" width="22.5703125" style="51" bestFit="1" customWidth="1"/>
    <col min="13572" max="13573" width="20.7109375" style="51" customWidth="1"/>
    <col min="13574" max="13574" width="1.7109375" style="51" customWidth="1"/>
    <col min="13575" max="13575" width="20.7109375" style="51" customWidth="1"/>
    <col min="13576" max="13825" width="11.42578125" style="51"/>
    <col min="13826" max="13826" width="48.140625" style="51" customWidth="1"/>
    <col min="13827" max="13827" width="22.5703125" style="51" bestFit="1" customWidth="1"/>
    <col min="13828" max="13829" width="20.7109375" style="51" customWidth="1"/>
    <col min="13830" max="13830" width="1.7109375" style="51" customWidth="1"/>
    <col min="13831" max="13831" width="20.7109375" style="51" customWidth="1"/>
    <col min="13832" max="14081" width="11.42578125" style="51"/>
    <col min="14082" max="14082" width="48.140625" style="51" customWidth="1"/>
    <col min="14083" max="14083" width="22.5703125" style="51" bestFit="1" customWidth="1"/>
    <col min="14084" max="14085" width="20.7109375" style="51" customWidth="1"/>
    <col min="14086" max="14086" width="1.7109375" style="51" customWidth="1"/>
    <col min="14087" max="14087" width="20.7109375" style="51" customWidth="1"/>
    <col min="14088" max="14337" width="11.42578125" style="51"/>
    <col min="14338" max="14338" width="48.140625" style="51" customWidth="1"/>
    <col min="14339" max="14339" width="22.5703125" style="51" bestFit="1" customWidth="1"/>
    <col min="14340" max="14341" width="20.7109375" style="51" customWidth="1"/>
    <col min="14342" max="14342" width="1.7109375" style="51" customWidth="1"/>
    <col min="14343" max="14343" width="20.7109375" style="51" customWidth="1"/>
    <col min="14344" max="14593" width="11.42578125" style="51"/>
    <col min="14594" max="14594" width="48.140625" style="51" customWidth="1"/>
    <col min="14595" max="14595" width="22.5703125" style="51" bestFit="1" customWidth="1"/>
    <col min="14596" max="14597" width="20.7109375" style="51" customWidth="1"/>
    <col min="14598" max="14598" width="1.7109375" style="51" customWidth="1"/>
    <col min="14599" max="14599" width="20.7109375" style="51" customWidth="1"/>
    <col min="14600" max="14849" width="11.42578125" style="51"/>
    <col min="14850" max="14850" width="48.140625" style="51" customWidth="1"/>
    <col min="14851" max="14851" width="22.5703125" style="51" bestFit="1" customWidth="1"/>
    <col min="14852" max="14853" width="20.7109375" style="51" customWidth="1"/>
    <col min="14854" max="14854" width="1.7109375" style="51" customWidth="1"/>
    <col min="14855" max="14855" width="20.7109375" style="51" customWidth="1"/>
    <col min="14856" max="15105" width="11.42578125" style="51"/>
    <col min="15106" max="15106" width="48.140625" style="51" customWidth="1"/>
    <col min="15107" max="15107" width="22.5703125" style="51" bestFit="1" customWidth="1"/>
    <col min="15108" max="15109" width="20.7109375" style="51" customWidth="1"/>
    <col min="15110" max="15110" width="1.7109375" style="51" customWidth="1"/>
    <col min="15111" max="15111" width="20.7109375" style="51" customWidth="1"/>
    <col min="15112" max="15361" width="11.42578125" style="51"/>
    <col min="15362" max="15362" width="48.140625" style="51" customWidth="1"/>
    <col min="15363" max="15363" width="22.5703125" style="51" bestFit="1" customWidth="1"/>
    <col min="15364" max="15365" width="20.7109375" style="51" customWidth="1"/>
    <col min="15366" max="15366" width="1.7109375" style="51" customWidth="1"/>
    <col min="15367" max="15367" width="20.7109375" style="51" customWidth="1"/>
    <col min="15368" max="15617" width="11.42578125" style="51"/>
    <col min="15618" max="15618" width="48.140625" style="51" customWidth="1"/>
    <col min="15619" max="15619" width="22.5703125" style="51" bestFit="1" customWidth="1"/>
    <col min="15620" max="15621" width="20.7109375" style="51" customWidth="1"/>
    <col min="15622" max="15622" width="1.7109375" style="51" customWidth="1"/>
    <col min="15623" max="15623" width="20.7109375" style="51" customWidth="1"/>
    <col min="15624" max="15873" width="11.42578125" style="51"/>
    <col min="15874" max="15874" width="48.140625" style="51" customWidth="1"/>
    <col min="15875" max="15875" width="22.5703125" style="51" bestFit="1" customWidth="1"/>
    <col min="15876" max="15877" width="20.7109375" style="51" customWidth="1"/>
    <col min="15878" max="15878" width="1.7109375" style="51" customWidth="1"/>
    <col min="15879" max="15879" width="20.7109375" style="51" customWidth="1"/>
    <col min="15880" max="16129" width="11.42578125" style="51"/>
    <col min="16130" max="16130" width="48.140625" style="51" customWidth="1"/>
    <col min="16131" max="16131" width="22.5703125" style="51" bestFit="1" customWidth="1"/>
    <col min="16132" max="16133" width="20.7109375" style="51" customWidth="1"/>
    <col min="16134" max="16134" width="1.7109375" style="51" customWidth="1"/>
    <col min="16135" max="16135" width="20.7109375" style="51" customWidth="1"/>
    <col min="16136" max="16384" width="11.42578125" style="51"/>
  </cols>
  <sheetData>
    <row r="4" spans="2:7" ht="15" thickBot="1" x14ac:dyDescent="0.25"/>
    <row r="5" spans="2:7" ht="15" x14ac:dyDescent="0.2">
      <c r="B5" s="526" t="s">
        <v>445</v>
      </c>
      <c r="C5" s="527"/>
      <c r="D5" s="527"/>
      <c r="E5" s="528"/>
      <c r="F5" s="529"/>
      <c r="G5" s="530"/>
    </row>
    <row r="6" spans="2:7" ht="15" thickBot="1" x14ac:dyDescent="0.25">
      <c r="B6" s="531"/>
      <c r="C6" s="532"/>
      <c r="D6" s="532"/>
      <c r="E6" s="533"/>
      <c r="F6" s="534"/>
      <c r="G6" s="535"/>
    </row>
    <row r="7" spans="2:7" x14ac:dyDescent="0.2">
      <c r="B7" s="536"/>
      <c r="C7" s="537"/>
      <c r="D7" s="537"/>
      <c r="E7" s="915" t="s">
        <v>446</v>
      </c>
      <c r="F7" s="916"/>
      <c r="G7" s="917"/>
    </row>
    <row r="8" spans="2:7" ht="21" customHeight="1" x14ac:dyDescent="0.2">
      <c r="B8" s="918" t="s">
        <v>447</v>
      </c>
      <c r="C8" s="918" t="s">
        <v>448</v>
      </c>
      <c r="D8" s="918" t="s">
        <v>449</v>
      </c>
      <c r="E8" s="918" t="s">
        <v>450</v>
      </c>
      <c r="F8" s="921"/>
      <c r="G8" s="918" t="s">
        <v>451</v>
      </c>
    </row>
    <row r="9" spans="2:7" ht="21" customHeight="1" x14ac:dyDescent="0.2">
      <c r="B9" s="919"/>
      <c r="C9" s="919"/>
      <c r="D9" s="919"/>
      <c r="E9" s="919"/>
      <c r="F9" s="921"/>
      <c r="G9" s="919"/>
    </row>
    <row r="10" spans="2:7" ht="21" customHeight="1" x14ac:dyDescent="0.2">
      <c r="B10" s="919"/>
      <c r="C10" s="919"/>
      <c r="D10" s="919"/>
      <c r="E10" s="919"/>
      <c r="F10" s="921"/>
      <c r="G10" s="919"/>
    </row>
    <row r="11" spans="2:7" ht="60.75" customHeight="1" x14ac:dyDescent="0.2">
      <c r="B11" s="920"/>
      <c r="C11" s="920"/>
      <c r="D11" s="920"/>
      <c r="E11" s="920"/>
      <c r="F11" s="921"/>
      <c r="G11" s="920"/>
    </row>
    <row r="12" spans="2:7" ht="16.149999999999999" customHeight="1" x14ac:dyDescent="0.2">
      <c r="B12" s="538" t="s">
        <v>452</v>
      </c>
      <c r="C12" s="539">
        <v>2.5000000000000001E-2</v>
      </c>
      <c r="D12" s="539">
        <v>-2.76E-2</v>
      </c>
      <c r="E12" s="539">
        <v>-2.76E-2</v>
      </c>
      <c r="F12" s="540"/>
      <c r="G12" s="539">
        <v>-4.8999999999999998E-3</v>
      </c>
    </row>
    <row r="13" spans="2:7" ht="16.149999999999999" customHeight="1" x14ac:dyDescent="0.2">
      <c r="B13" s="541" t="s">
        <v>453</v>
      </c>
      <c r="C13" s="539">
        <v>-1.61E-2</v>
      </c>
      <c r="D13" s="539">
        <v>-1.6999999999999999E-3</v>
      </c>
      <c r="E13" s="539">
        <v>-1.6999999999999999E-3</v>
      </c>
      <c r="F13" s="540"/>
      <c r="G13" s="539">
        <v>-5.9999999999999995E-4</v>
      </c>
    </row>
    <row r="14" spans="2:7" ht="16.149999999999999" customHeight="1" x14ac:dyDescent="0.2">
      <c r="B14" s="541" t="s">
        <v>454</v>
      </c>
      <c r="C14" s="539">
        <v>1.0800000000000001E-2</v>
      </c>
      <c r="D14" s="539">
        <v>4.8300000000000003E-2</v>
      </c>
      <c r="E14" s="539">
        <v>4.8300000000000003E-2</v>
      </c>
      <c r="F14" s="540"/>
      <c r="G14" s="539">
        <v>1.4E-2</v>
      </c>
    </row>
    <row r="15" spans="2:7" ht="16.149999999999999" customHeight="1" x14ac:dyDescent="0.2">
      <c r="B15" s="541" t="s">
        <v>455</v>
      </c>
      <c r="C15" s="539">
        <v>-0.2248</v>
      </c>
      <c r="D15" s="539">
        <v>1.8499999999999999E-2</v>
      </c>
      <c r="E15" s="539">
        <v>1.8499999999999999E-2</v>
      </c>
      <c r="F15" s="540"/>
      <c r="G15" s="539">
        <v>-5.7999999999999996E-3</v>
      </c>
    </row>
    <row r="16" spans="2:7" ht="16.149999999999999" customHeight="1" x14ac:dyDescent="0.2">
      <c r="B16" s="541" t="s">
        <v>456</v>
      </c>
      <c r="C16" s="539">
        <v>-9.9299999999999999E-2</v>
      </c>
      <c r="D16" s="539">
        <v>8.1000000000000003E-2</v>
      </c>
      <c r="E16" s="539">
        <v>8.1000000000000003E-2</v>
      </c>
      <c r="F16" s="540"/>
      <c r="G16" s="539">
        <v>7.8899999999999998E-2</v>
      </c>
    </row>
    <row r="17" spans="2:7" ht="16.149999999999999" customHeight="1" x14ac:dyDescent="0.2">
      <c r="B17" s="541" t="s">
        <v>457</v>
      </c>
      <c r="C17" s="539">
        <v>0.47899999999999998</v>
      </c>
      <c r="D17" s="539">
        <v>-0.16070000000000001</v>
      </c>
      <c r="E17" s="539">
        <v>-0.16070000000000001</v>
      </c>
      <c r="F17" s="540"/>
      <c r="G17" s="539">
        <v>-4.1799999999999997E-2</v>
      </c>
    </row>
    <row r="18" spans="2:7" ht="16.149999999999999" customHeight="1" x14ac:dyDescent="0.2">
      <c r="B18" s="538" t="s">
        <v>458</v>
      </c>
      <c r="C18" s="539">
        <v>-4.3799999999999999E-2</v>
      </c>
      <c r="D18" s="539">
        <v>2.7E-2</v>
      </c>
      <c r="E18" s="539">
        <v>2.7E-2</v>
      </c>
      <c r="F18" s="540"/>
      <c r="G18" s="539">
        <v>0.01</v>
      </c>
    </row>
    <row r="19" spans="2:7" ht="16.149999999999999" customHeight="1" x14ac:dyDescent="0.2">
      <c r="B19" s="538" t="s">
        <v>459</v>
      </c>
      <c r="C19" s="539">
        <v>-4.3900000000000002E-2</v>
      </c>
      <c r="D19" s="539">
        <v>6.0699999999999997E-2</v>
      </c>
      <c r="E19" s="539">
        <v>6.0699999999999997E-2</v>
      </c>
      <c r="F19" s="540"/>
      <c r="G19" s="539">
        <v>0.14710000000000001</v>
      </c>
    </row>
    <row r="20" spans="2:7" ht="16.149999999999999" customHeight="1" x14ac:dyDescent="0.2">
      <c r="B20" s="538" t="s">
        <v>460</v>
      </c>
      <c r="C20" s="539">
        <v>-0.40110000000000001</v>
      </c>
      <c r="D20" s="539">
        <v>1.9587000000000001</v>
      </c>
      <c r="E20" s="539">
        <v>1.9587000000000001</v>
      </c>
      <c r="F20" s="540"/>
      <c r="G20" s="539">
        <v>1.6489</v>
      </c>
    </row>
    <row r="21" spans="2:7" ht="16.149999999999999" customHeight="1" x14ac:dyDescent="0.2">
      <c r="B21" s="542" t="s">
        <v>461</v>
      </c>
      <c r="C21" s="543">
        <v>0.38300000000000001</v>
      </c>
      <c r="D21" s="543">
        <v>1.2735000000000001</v>
      </c>
      <c r="E21" s="543">
        <v>1.2735000000000001</v>
      </c>
      <c r="F21" s="540"/>
      <c r="G21" s="543">
        <v>1.5374000000000001</v>
      </c>
    </row>
    <row r="22" spans="2:7" ht="16.149999999999999" customHeight="1" x14ac:dyDescent="0.2">
      <c r="B22" s="544" t="s">
        <v>462</v>
      </c>
      <c r="C22" s="545">
        <v>3.4200000000000001E-2</v>
      </c>
      <c r="D22" s="545">
        <v>2.2000000000000001E-3</v>
      </c>
      <c r="E22" s="545">
        <v>2.2000000000000001E-3</v>
      </c>
      <c r="F22" s="546"/>
      <c r="G22" s="545">
        <v>3.6600000000000001E-2</v>
      </c>
    </row>
    <row r="23" spans="2:7" ht="16.149999999999999" customHeight="1" x14ac:dyDescent="0.2">
      <c r="B23" s="538" t="s">
        <v>463</v>
      </c>
      <c r="C23" s="539">
        <v>7.2300000000000003E-2</v>
      </c>
      <c r="D23" s="539">
        <v>3.9E-2</v>
      </c>
      <c r="E23" s="539">
        <v>4.2099999999999999E-2</v>
      </c>
      <c r="F23" s="540"/>
      <c r="G23" s="539">
        <v>5.3900000000000003E-2</v>
      </c>
    </row>
    <row r="24" spans="2:7" ht="16.149999999999999" customHeight="1" x14ac:dyDescent="0.2">
      <c r="B24" s="538" t="s">
        <v>464</v>
      </c>
      <c r="C24" s="539">
        <v>0.1709</v>
      </c>
      <c r="D24" s="539">
        <v>-4.8599999999999997E-2</v>
      </c>
      <c r="E24" s="539">
        <v>-2.07E-2</v>
      </c>
      <c r="F24" s="540"/>
      <c r="G24" s="539">
        <v>2.92E-2</v>
      </c>
    </row>
    <row r="25" spans="2:7" ht="16.149999999999999" customHeight="1" x14ac:dyDescent="0.2">
      <c r="B25" s="538" t="s">
        <v>465</v>
      </c>
      <c r="C25" s="539">
        <v>-7.9299999999999995E-2</v>
      </c>
      <c r="D25" s="539">
        <v>2.3300000000000001E-2</v>
      </c>
      <c r="E25" s="539">
        <v>2.8199999999999999E-2</v>
      </c>
      <c r="F25" s="540"/>
      <c r="G25" s="539">
        <v>4.0500000000000001E-2</v>
      </c>
    </row>
    <row r="26" spans="2:7" ht="16.149999999999999" customHeight="1" x14ac:dyDescent="0.2">
      <c r="B26" s="538" t="s">
        <v>466</v>
      </c>
      <c r="C26" s="539">
        <v>2.2200000000000001E-2</v>
      </c>
      <c r="D26" s="539">
        <v>-5.9400000000000001E-2</v>
      </c>
      <c r="E26" s="539">
        <v>-4.8300000000000003E-2</v>
      </c>
      <c r="F26" s="540"/>
      <c r="G26" s="539">
        <v>2.7000000000000001E-3</v>
      </c>
    </row>
    <row r="27" spans="2:7" ht="16.149999999999999" customHeight="1" x14ac:dyDescent="0.2">
      <c r="B27" s="538" t="s">
        <v>467</v>
      </c>
      <c r="C27" s="539">
        <v>1.1344000000000001</v>
      </c>
      <c r="D27" s="540" t="s">
        <v>332</v>
      </c>
      <c r="E27" s="540" t="s">
        <v>332</v>
      </c>
      <c r="F27" s="540"/>
      <c r="G27" s="540" t="s">
        <v>332</v>
      </c>
    </row>
    <row r="28" spans="2:7" ht="16.149999999999999" customHeight="1" x14ac:dyDescent="0.2">
      <c r="B28" s="538" t="s">
        <v>468</v>
      </c>
      <c r="C28" s="539">
        <v>0.30449999999999999</v>
      </c>
      <c r="D28" s="539">
        <v>0.59389999999999998</v>
      </c>
      <c r="E28" s="539">
        <v>0.59809999999999997</v>
      </c>
      <c r="F28" s="540"/>
      <c r="G28" s="539">
        <v>0.83189999999999997</v>
      </c>
    </row>
    <row r="29" spans="2:7" ht="16.149999999999999" customHeight="1" x14ac:dyDescent="0.2">
      <c r="B29" s="542" t="s">
        <v>461</v>
      </c>
      <c r="C29" s="543">
        <v>0.11070000000000001</v>
      </c>
      <c r="D29" s="543">
        <v>0.43680000000000002</v>
      </c>
      <c r="E29" s="543">
        <v>0.44419999999999998</v>
      </c>
      <c r="F29" s="540"/>
      <c r="G29" s="543">
        <v>0.52659999999999996</v>
      </c>
    </row>
    <row r="30" spans="2:7" ht="16.149999999999999" customHeight="1" x14ac:dyDescent="0.2">
      <c r="B30" s="547" t="s">
        <v>469</v>
      </c>
      <c r="C30" s="548">
        <v>8.9300000000000004E-2</v>
      </c>
      <c r="D30" s="548">
        <v>0.03</v>
      </c>
      <c r="E30" s="548">
        <v>4.2000000000000003E-2</v>
      </c>
      <c r="F30" s="546"/>
      <c r="G30" s="548">
        <v>9.3299999999999994E-2</v>
      </c>
    </row>
  </sheetData>
  <customSheetViews>
    <customSheetView guid="{D9923E01-8E0B-4059-8B75-CB8B1B3B57F0}">
      <pageMargins left="0.7" right="0.7" top="0.75" bottom="0.75" header="0.3" footer="0.3"/>
    </customSheetView>
  </customSheetViews>
  <mergeCells count="7">
    <mergeCell ref="E7:G7"/>
    <mergeCell ref="B8:B11"/>
    <mergeCell ref="C8:C11"/>
    <mergeCell ref="D8:D11"/>
    <mergeCell ref="E8:E11"/>
    <mergeCell ref="F8:F11"/>
    <mergeCell ref="G8:G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rgb="FFFFC000"/>
  </sheetPr>
  <dimension ref="B1:E27"/>
  <sheetViews>
    <sheetView showGridLines="0" zoomScaleNormal="100" workbookViewId="0"/>
  </sheetViews>
  <sheetFormatPr baseColWidth="10" defaultRowHeight="14.25" x14ac:dyDescent="0.2"/>
  <cols>
    <col min="1" max="1" width="11.42578125" style="51"/>
    <col min="2" max="2" width="17.28515625" style="51" bestFit="1" customWidth="1"/>
    <col min="3" max="3" width="42.42578125" style="51" customWidth="1"/>
    <col min="4" max="4" width="20.5703125" style="51" customWidth="1"/>
    <col min="5" max="5" width="21.7109375" style="51" customWidth="1"/>
    <col min="6" max="257" width="11.42578125" style="51"/>
    <col min="258" max="258" width="17.28515625" style="51" bestFit="1" customWidth="1"/>
    <col min="259" max="259" width="42.42578125" style="51" customWidth="1"/>
    <col min="260" max="260" width="20.5703125" style="51" customWidth="1"/>
    <col min="261" max="261" width="21.7109375" style="51" customWidth="1"/>
    <col min="262" max="513" width="11.42578125" style="51"/>
    <col min="514" max="514" width="17.28515625" style="51" bestFit="1" customWidth="1"/>
    <col min="515" max="515" width="42.42578125" style="51" customWidth="1"/>
    <col min="516" max="516" width="20.5703125" style="51" customWidth="1"/>
    <col min="517" max="517" width="21.7109375" style="51" customWidth="1"/>
    <col min="518" max="769" width="11.42578125" style="51"/>
    <col min="770" max="770" width="17.28515625" style="51" bestFit="1" customWidth="1"/>
    <col min="771" max="771" width="42.42578125" style="51" customWidth="1"/>
    <col min="772" max="772" width="20.5703125" style="51" customWidth="1"/>
    <col min="773" max="773" width="21.7109375" style="51" customWidth="1"/>
    <col min="774" max="1025" width="11.42578125" style="51"/>
    <col min="1026" max="1026" width="17.28515625" style="51" bestFit="1" customWidth="1"/>
    <col min="1027" max="1027" width="42.42578125" style="51" customWidth="1"/>
    <col min="1028" max="1028" width="20.5703125" style="51" customWidth="1"/>
    <col min="1029" max="1029" width="21.7109375" style="51" customWidth="1"/>
    <col min="1030" max="1281" width="11.42578125" style="51"/>
    <col min="1282" max="1282" width="17.28515625" style="51" bestFit="1" customWidth="1"/>
    <col min="1283" max="1283" width="42.42578125" style="51" customWidth="1"/>
    <col min="1284" max="1284" width="20.5703125" style="51" customWidth="1"/>
    <col min="1285" max="1285" width="21.7109375" style="51" customWidth="1"/>
    <col min="1286" max="1537" width="11.42578125" style="51"/>
    <col min="1538" max="1538" width="17.28515625" style="51" bestFit="1" customWidth="1"/>
    <col min="1539" max="1539" width="42.42578125" style="51" customWidth="1"/>
    <col min="1540" max="1540" width="20.5703125" style="51" customWidth="1"/>
    <col min="1541" max="1541" width="21.7109375" style="51" customWidth="1"/>
    <col min="1542" max="1793" width="11.42578125" style="51"/>
    <col min="1794" max="1794" width="17.28515625" style="51" bestFit="1" customWidth="1"/>
    <col min="1795" max="1795" width="42.42578125" style="51" customWidth="1"/>
    <col min="1796" max="1796" width="20.5703125" style="51" customWidth="1"/>
    <col min="1797" max="1797" width="21.7109375" style="51" customWidth="1"/>
    <col min="1798" max="2049" width="11.42578125" style="51"/>
    <col min="2050" max="2050" width="17.28515625" style="51" bestFit="1" customWidth="1"/>
    <col min="2051" max="2051" width="42.42578125" style="51" customWidth="1"/>
    <col min="2052" max="2052" width="20.5703125" style="51" customWidth="1"/>
    <col min="2053" max="2053" width="21.7109375" style="51" customWidth="1"/>
    <col min="2054" max="2305" width="11.42578125" style="51"/>
    <col min="2306" max="2306" width="17.28515625" style="51" bestFit="1" customWidth="1"/>
    <col min="2307" max="2307" width="42.42578125" style="51" customWidth="1"/>
    <col min="2308" max="2308" width="20.5703125" style="51" customWidth="1"/>
    <col min="2309" max="2309" width="21.7109375" style="51" customWidth="1"/>
    <col min="2310" max="2561" width="11.42578125" style="51"/>
    <col min="2562" max="2562" width="17.28515625" style="51" bestFit="1" customWidth="1"/>
    <col min="2563" max="2563" width="42.42578125" style="51" customWidth="1"/>
    <col min="2564" max="2564" width="20.5703125" style="51" customWidth="1"/>
    <col min="2565" max="2565" width="21.7109375" style="51" customWidth="1"/>
    <col min="2566" max="2817" width="11.42578125" style="51"/>
    <col min="2818" max="2818" width="17.28515625" style="51" bestFit="1" customWidth="1"/>
    <col min="2819" max="2819" width="42.42578125" style="51" customWidth="1"/>
    <col min="2820" max="2820" width="20.5703125" style="51" customWidth="1"/>
    <col min="2821" max="2821" width="21.7109375" style="51" customWidth="1"/>
    <col min="2822" max="3073" width="11.42578125" style="51"/>
    <col min="3074" max="3074" width="17.28515625" style="51" bestFit="1" customWidth="1"/>
    <col min="3075" max="3075" width="42.42578125" style="51" customWidth="1"/>
    <col min="3076" max="3076" width="20.5703125" style="51" customWidth="1"/>
    <col min="3077" max="3077" width="21.7109375" style="51" customWidth="1"/>
    <col min="3078" max="3329" width="11.42578125" style="51"/>
    <col min="3330" max="3330" width="17.28515625" style="51" bestFit="1" customWidth="1"/>
    <col min="3331" max="3331" width="42.42578125" style="51" customWidth="1"/>
    <col min="3332" max="3332" width="20.5703125" style="51" customWidth="1"/>
    <col min="3333" max="3333" width="21.7109375" style="51" customWidth="1"/>
    <col min="3334" max="3585" width="11.42578125" style="51"/>
    <col min="3586" max="3586" width="17.28515625" style="51" bestFit="1" customWidth="1"/>
    <col min="3587" max="3587" width="42.42578125" style="51" customWidth="1"/>
    <col min="3588" max="3588" width="20.5703125" style="51" customWidth="1"/>
    <col min="3589" max="3589" width="21.7109375" style="51" customWidth="1"/>
    <col min="3590" max="3841" width="11.42578125" style="51"/>
    <col min="3842" max="3842" width="17.28515625" style="51" bestFit="1" customWidth="1"/>
    <col min="3843" max="3843" width="42.42578125" style="51" customWidth="1"/>
    <col min="3844" max="3844" width="20.5703125" style="51" customWidth="1"/>
    <col min="3845" max="3845" width="21.7109375" style="51" customWidth="1"/>
    <col min="3846" max="4097" width="11.42578125" style="51"/>
    <col min="4098" max="4098" width="17.28515625" style="51" bestFit="1" customWidth="1"/>
    <col min="4099" max="4099" width="42.42578125" style="51" customWidth="1"/>
    <col min="4100" max="4100" width="20.5703125" style="51" customWidth="1"/>
    <col min="4101" max="4101" width="21.7109375" style="51" customWidth="1"/>
    <col min="4102" max="4353" width="11.42578125" style="51"/>
    <col min="4354" max="4354" width="17.28515625" style="51" bestFit="1" customWidth="1"/>
    <col min="4355" max="4355" width="42.42578125" style="51" customWidth="1"/>
    <col min="4356" max="4356" width="20.5703125" style="51" customWidth="1"/>
    <col min="4357" max="4357" width="21.7109375" style="51" customWidth="1"/>
    <col min="4358" max="4609" width="11.42578125" style="51"/>
    <col min="4610" max="4610" width="17.28515625" style="51" bestFit="1" customWidth="1"/>
    <col min="4611" max="4611" width="42.42578125" style="51" customWidth="1"/>
    <col min="4612" max="4612" width="20.5703125" style="51" customWidth="1"/>
    <col min="4613" max="4613" width="21.7109375" style="51" customWidth="1"/>
    <col min="4614" max="4865" width="11.42578125" style="51"/>
    <col min="4866" max="4866" width="17.28515625" style="51" bestFit="1" customWidth="1"/>
    <col min="4867" max="4867" width="42.42578125" style="51" customWidth="1"/>
    <col min="4868" max="4868" width="20.5703125" style="51" customWidth="1"/>
    <col min="4869" max="4869" width="21.7109375" style="51" customWidth="1"/>
    <col min="4870" max="5121" width="11.42578125" style="51"/>
    <col min="5122" max="5122" width="17.28515625" style="51" bestFit="1" customWidth="1"/>
    <col min="5123" max="5123" width="42.42578125" style="51" customWidth="1"/>
    <col min="5124" max="5124" width="20.5703125" style="51" customWidth="1"/>
    <col min="5125" max="5125" width="21.7109375" style="51" customWidth="1"/>
    <col min="5126" max="5377" width="11.42578125" style="51"/>
    <col min="5378" max="5378" width="17.28515625" style="51" bestFit="1" customWidth="1"/>
    <col min="5379" max="5379" width="42.42578125" style="51" customWidth="1"/>
    <col min="5380" max="5380" width="20.5703125" style="51" customWidth="1"/>
    <col min="5381" max="5381" width="21.7109375" style="51" customWidth="1"/>
    <col min="5382" max="5633" width="11.42578125" style="51"/>
    <col min="5634" max="5634" width="17.28515625" style="51" bestFit="1" customWidth="1"/>
    <col min="5635" max="5635" width="42.42578125" style="51" customWidth="1"/>
    <col min="5636" max="5636" width="20.5703125" style="51" customWidth="1"/>
    <col min="5637" max="5637" width="21.7109375" style="51" customWidth="1"/>
    <col min="5638" max="5889" width="11.42578125" style="51"/>
    <col min="5890" max="5890" width="17.28515625" style="51" bestFit="1" customWidth="1"/>
    <col min="5891" max="5891" width="42.42578125" style="51" customWidth="1"/>
    <col min="5892" max="5892" width="20.5703125" style="51" customWidth="1"/>
    <col min="5893" max="5893" width="21.7109375" style="51" customWidth="1"/>
    <col min="5894" max="6145" width="11.42578125" style="51"/>
    <col min="6146" max="6146" width="17.28515625" style="51" bestFit="1" customWidth="1"/>
    <col min="6147" max="6147" width="42.42578125" style="51" customWidth="1"/>
    <col min="6148" max="6148" width="20.5703125" style="51" customWidth="1"/>
    <col min="6149" max="6149" width="21.7109375" style="51" customWidth="1"/>
    <col min="6150" max="6401" width="11.42578125" style="51"/>
    <col min="6402" max="6402" width="17.28515625" style="51" bestFit="1" customWidth="1"/>
    <col min="6403" max="6403" width="42.42578125" style="51" customWidth="1"/>
    <col min="6404" max="6404" width="20.5703125" style="51" customWidth="1"/>
    <col min="6405" max="6405" width="21.7109375" style="51" customWidth="1"/>
    <col min="6406" max="6657" width="11.42578125" style="51"/>
    <col min="6658" max="6658" width="17.28515625" style="51" bestFit="1" customWidth="1"/>
    <col min="6659" max="6659" width="42.42578125" style="51" customWidth="1"/>
    <col min="6660" max="6660" width="20.5703125" style="51" customWidth="1"/>
    <col min="6661" max="6661" width="21.7109375" style="51" customWidth="1"/>
    <col min="6662" max="6913" width="11.42578125" style="51"/>
    <col min="6914" max="6914" width="17.28515625" style="51" bestFit="1" customWidth="1"/>
    <col min="6915" max="6915" width="42.42578125" style="51" customWidth="1"/>
    <col min="6916" max="6916" width="20.5703125" style="51" customWidth="1"/>
    <col min="6917" max="6917" width="21.7109375" style="51" customWidth="1"/>
    <col min="6918" max="7169" width="11.42578125" style="51"/>
    <col min="7170" max="7170" width="17.28515625" style="51" bestFit="1" customWidth="1"/>
    <col min="7171" max="7171" width="42.42578125" style="51" customWidth="1"/>
    <col min="7172" max="7172" width="20.5703125" style="51" customWidth="1"/>
    <col min="7173" max="7173" width="21.7109375" style="51" customWidth="1"/>
    <col min="7174" max="7425" width="11.42578125" style="51"/>
    <col min="7426" max="7426" width="17.28515625" style="51" bestFit="1" customWidth="1"/>
    <col min="7427" max="7427" width="42.42578125" style="51" customWidth="1"/>
    <col min="7428" max="7428" width="20.5703125" style="51" customWidth="1"/>
    <col min="7429" max="7429" width="21.7109375" style="51" customWidth="1"/>
    <col min="7430" max="7681" width="11.42578125" style="51"/>
    <col min="7682" max="7682" width="17.28515625" style="51" bestFit="1" customWidth="1"/>
    <col min="7683" max="7683" width="42.42578125" style="51" customWidth="1"/>
    <col min="7684" max="7684" width="20.5703125" style="51" customWidth="1"/>
    <col min="7685" max="7685" width="21.7109375" style="51" customWidth="1"/>
    <col min="7686" max="7937" width="11.42578125" style="51"/>
    <col min="7938" max="7938" width="17.28515625" style="51" bestFit="1" customWidth="1"/>
    <col min="7939" max="7939" width="42.42578125" style="51" customWidth="1"/>
    <col min="7940" max="7940" width="20.5703125" style="51" customWidth="1"/>
    <col min="7941" max="7941" width="21.7109375" style="51" customWidth="1"/>
    <col min="7942" max="8193" width="11.42578125" style="51"/>
    <col min="8194" max="8194" width="17.28515625" style="51" bestFit="1" customWidth="1"/>
    <col min="8195" max="8195" width="42.42578125" style="51" customWidth="1"/>
    <col min="8196" max="8196" width="20.5703125" style="51" customWidth="1"/>
    <col min="8197" max="8197" width="21.7109375" style="51" customWidth="1"/>
    <col min="8198" max="8449" width="11.42578125" style="51"/>
    <col min="8450" max="8450" width="17.28515625" style="51" bestFit="1" customWidth="1"/>
    <col min="8451" max="8451" width="42.42578125" style="51" customWidth="1"/>
    <col min="8452" max="8452" width="20.5703125" style="51" customWidth="1"/>
    <col min="8453" max="8453" width="21.7109375" style="51" customWidth="1"/>
    <col min="8454" max="8705" width="11.42578125" style="51"/>
    <col min="8706" max="8706" width="17.28515625" style="51" bestFit="1" customWidth="1"/>
    <col min="8707" max="8707" width="42.42578125" style="51" customWidth="1"/>
    <col min="8708" max="8708" width="20.5703125" style="51" customWidth="1"/>
    <col min="8709" max="8709" width="21.7109375" style="51" customWidth="1"/>
    <col min="8710" max="8961" width="11.42578125" style="51"/>
    <col min="8962" max="8962" width="17.28515625" style="51" bestFit="1" customWidth="1"/>
    <col min="8963" max="8963" width="42.42578125" style="51" customWidth="1"/>
    <col min="8964" max="8964" width="20.5703125" style="51" customWidth="1"/>
    <col min="8965" max="8965" width="21.7109375" style="51" customWidth="1"/>
    <col min="8966" max="9217" width="11.42578125" style="51"/>
    <col min="9218" max="9218" width="17.28515625" style="51" bestFit="1" customWidth="1"/>
    <col min="9219" max="9219" width="42.42578125" style="51" customWidth="1"/>
    <col min="9220" max="9220" width="20.5703125" style="51" customWidth="1"/>
    <col min="9221" max="9221" width="21.7109375" style="51" customWidth="1"/>
    <col min="9222" max="9473" width="11.42578125" style="51"/>
    <col min="9474" max="9474" width="17.28515625" style="51" bestFit="1" customWidth="1"/>
    <col min="9475" max="9475" width="42.42578125" style="51" customWidth="1"/>
    <col min="9476" max="9476" width="20.5703125" style="51" customWidth="1"/>
    <col min="9477" max="9477" width="21.7109375" style="51" customWidth="1"/>
    <col min="9478" max="9729" width="11.42578125" style="51"/>
    <col min="9730" max="9730" width="17.28515625" style="51" bestFit="1" customWidth="1"/>
    <col min="9731" max="9731" width="42.42578125" style="51" customWidth="1"/>
    <col min="9732" max="9732" width="20.5703125" style="51" customWidth="1"/>
    <col min="9733" max="9733" width="21.7109375" style="51" customWidth="1"/>
    <col min="9734" max="9985" width="11.42578125" style="51"/>
    <col min="9986" max="9986" width="17.28515625" style="51" bestFit="1" customWidth="1"/>
    <col min="9987" max="9987" width="42.42578125" style="51" customWidth="1"/>
    <col min="9988" max="9988" width="20.5703125" style="51" customWidth="1"/>
    <col min="9989" max="9989" width="21.7109375" style="51" customWidth="1"/>
    <col min="9990" max="10241" width="11.42578125" style="51"/>
    <col min="10242" max="10242" width="17.28515625" style="51" bestFit="1" customWidth="1"/>
    <col min="10243" max="10243" width="42.42578125" style="51" customWidth="1"/>
    <col min="10244" max="10244" width="20.5703125" style="51" customWidth="1"/>
    <col min="10245" max="10245" width="21.7109375" style="51" customWidth="1"/>
    <col min="10246" max="10497" width="11.42578125" style="51"/>
    <col min="10498" max="10498" width="17.28515625" style="51" bestFit="1" customWidth="1"/>
    <col min="10499" max="10499" width="42.42578125" style="51" customWidth="1"/>
    <col min="10500" max="10500" width="20.5703125" style="51" customWidth="1"/>
    <col min="10501" max="10501" width="21.7109375" style="51" customWidth="1"/>
    <col min="10502" max="10753" width="11.42578125" style="51"/>
    <col min="10754" max="10754" width="17.28515625" style="51" bestFit="1" customWidth="1"/>
    <col min="10755" max="10755" width="42.42578125" style="51" customWidth="1"/>
    <col min="10756" max="10756" width="20.5703125" style="51" customWidth="1"/>
    <col min="10757" max="10757" width="21.7109375" style="51" customWidth="1"/>
    <col min="10758" max="11009" width="11.42578125" style="51"/>
    <col min="11010" max="11010" width="17.28515625" style="51" bestFit="1" customWidth="1"/>
    <col min="11011" max="11011" width="42.42578125" style="51" customWidth="1"/>
    <col min="11012" max="11012" width="20.5703125" style="51" customWidth="1"/>
    <col min="11013" max="11013" width="21.7109375" style="51" customWidth="1"/>
    <col min="11014" max="11265" width="11.42578125" style="51"/>
    <col min="11266" max="11266" width="17.28515625" style="51" bestFit="1" customWidth="1"/>
    <col min="11267" max="11267" width="42.42578125" style="51" customWidth="1"/>
    <col min="11268" max="11268" width="20.5703125" style="51" customWidth="1"/>
    <col min="11269" max="11269" width="21.7109375" style="51" customWidth="1"/>
    <col min="11270" max="11521" width="11.42578125" style="51"/>
    <col min="11522" max="11522" width="17.28515625" style="51" bestFit="1" customWidth="1"/>
    <col min="11523" max="11523" width="42.42578125" style="51" customWidth="1"/>
    <col min="11524" max="11524" width="20.5703125" style="51" customWidth="1"/>
    <col min="11525" max="11525" width="21.7109375" style="51" customWidth="1"/>
    <col min="11526" max="11777" width="11.42578125" style="51"/>
    <col min="11778" max="11778" width="17.28515625" style="51" bestFit="1" customWidth="1"/>
    <col min="11779" max="11779" width="42.42578125" style="51" customWidth="1"/>
    <col min="11780" max="11780" width="20.5703125" style="51" customWidth="1"/>
    <col min="11781" max="11781" width="21.7109375" style="51" customWidth="1"/>
    <col min="11782" max="12033" width="11.42578125" style="51"/>
    <col min="12034" max="12034" width="17.28515625" style="51" bestFit="1" customWidth="1"/>
    <col min="12035" max="12035" width="42.42578125" style="51" customWidth="1"/>
    <col min="12036" max="12036" width="20.5703125" style="51" customWidth="1"/>
    <col min="12037" max="12037" width="21.7109375" style="51" customWidth="1"/>
    <col min="12038" max="12289" width="11.42578125" style="51"/>
    <col min="12290" max="12290" width="17.28515625" style="51" bestFit="1" customWidth="1"/>
    <col min="12291" max="12291" width="42.42578125" style="51" customWidth="1"/>
    <col min="12292" max="12292" width="20.5703125" style="51" customWidth="1"/>
    <col min="12293" max="12293" width="21.7109375" style="51" customWidth="1"/>
    <col min="12294" max="12545" width="11.42578125" style="51"/>
    <col min="12546" max="12546" width="17.28515625" style="51" bestFit="1" customWidth="1"/>
    <col min="12547" max="12547" width="42.42578125" style="51" customWidth="1"/>
    <col min="12548" max="12548" width="20.5703125" style="51" customWidth="1"/>
    <col min="12549" max="12549" width="21.7109375" style="51" customWidth="1"/>
    <col min="12550" max="12801" width="11.42578125" style="51"/>
    <col min="12802" max="12802" width="17.28515625" style="51" bestFit="1" customWidth="1"/>
    <col min="12803" max="12803" width="42.42578125" style="51" customWidth="1"/>
    <col min="12804" max="12804" width="20.5703125" style="51" customWidth="1"/>
    <col min="12805" max="12805" width="21.7109375" style="51" customWidth="1"/>
    <col min="12806" max="13057" width="11.42578125" style="51"/>
    <col min="13058" max="13058" width="17.28515625" style="51" bestFit="1" customWidth="1"/>
    <col min="13059" max="13059" width="42.42578125" style="51" customWidth="1"/>
    <col min="13060" max="13060" width="20.5703125" style="51" customWidth="1"/>
    <col min="13061" max="13061" width="21.7109375" style="51" customWidth="1"/>
    <col min="13062" max="13313" width="11.42578125" style="51"/>
    <col min="13314" max="13314" width="17.28515625" style="51" bestFit="1" customWidth="1"/>
    <col min="13315" max="13315" width="42.42578125" style="51" customWidth="1"/>
    <col min="13316" max="13316" width="20.5703125" style="51" customWidth="1"/>
    <col min="13317" max="13317" width="21.7109375" style="51" customWidth="1"/>
    <col min="13318" max="13569" width="11.42578125" style="51"/>
    <col min="13570" max="13570" width="17.28515625" style="51" bestFit="1" customWidth="1"/>
    <col min="13571" max="13571" width="42.42578125" style="51" customWidth="1"/>
    <col min="13572" max="13572" width="20.5703125" style="51" customWidth="1"/>
    <col min="13573" max="13573" width="21.7109375" style="51" customWidth="1"/>
    <col min="13574" max="13825" width="11.42578125" style="51"/>
    <col min="13826" max="13826" width="17.28515625" style="51" bestFit="1" customWidth="1"/>
    <col min="13827" max="13827" width="42.42578125" style="51" customWidth="1"/>
    <col min="13828" max="13828" width="20.5703125" style="51" customWidth="1"/>
    <col min="13829" max="13829" width="21.7109375" style="51" customWidth="1"/>
    <col min="13830" max="14081" width="11.42578125" style="51"/>
    <col min="14082" max="14082" width="17.28515625" style="51" bestFit="1" customWidth="1"/>
    <col min="14083" max="14083" width="42.42578125" style="51" customWidth="1"/>
    <col min="14084" max="14084" width="20.5703125" style="51" customWidth="1"/>
    <col min="14085" max="14085" width="21.7109375" style="51" customWidth="1"/>
    <col min="14086" max="14337" width="11.42578125" style="51"/>
    <col min="14338" max="14338" width="17.28515625" style="51" bestFit="1" customWidth="1"/>
    <col min="14339" max="14339" width="42.42578125" style="51" customWidth="1"/>
    <col min="14340" max="14340" width="20.5703125" style="51" customWidth="1"/>
    <col min="14341" max="14341" width="21.7109375" style="51" customWidth="1"/>
    <col min="14342" max="14593" width="11.42578125" style="51"/>
    <col min="14594" max="14594" width="17.28515625" style="51" bestFit="1" customWidth="1"/>
    <col min="14595" max="14595" width="42.42578125" style="51" customWidth="1"/>
    <col min="14596" max="14596" width="20.5703125" style="51" customWidth="1"/>
    <col min="14597" max="14597" width="21.7109375" style="51" customWidth="1"/>
    <col min="14598" max="14849" width="11.42578125" style="51"/>
    <col min="14850" max="14850" width="17.28515625" style="51" bestFit="1" customWidth="1"/>
    <col min="14851" max="14851" width="42.42578125" style="51" customWidth="1"/>
    <col min="14852" max="14852" width="20.5703125" style="51" customWidth="1"/>
    <col min="14853" max="14853" width="21.7109375" style="51" customWidth="1"/>
    <col min="14854" max="15105" width="11.42578125" style="51"/>
    <col min="15106" max="15106" width="17.28515625" style="51" bestFit="1" customWidth="1"/>
    <col min="15107" max="15107" width="42.42578125" style="51" customWidth="1"/>
    <col min="15108" max="15108" width="20.5703125" style="51" customWidth="1"/>
    <col min="15109" max="15109" width="21.7109375" style="51" customWidth="1"/>
    <col min="15110" max="15361" width="11.42578125" style="51"/>
    <col min="15362" max="15362" width="17.28515625" style="51" bestFit="1" customWidth="1"/>
    <col min="15363" max="15363" width="42.42578125" style="51" customWidth="1"/>
    <col min="15364" max="15364" width="20.5703125" style="51" customWidth="1"/>
    <col min="15365" max="15365" width="21.7109375" style="51" customWidth="1"/>
    <col min="15366" max="15617" width="11.42578125" style="51"/>
    <col min="15618" max="15618" width="17.28515625" style="51" bestFit="1" customWidth="1"/>
    <col min="15619" max="15619" width="42.42578125" style="51" customWidth="1"/>
    <col min="15620" max="15620" width="20.5703125" style="51" customWidth="1"/>
    <col min="15621" max="15621" width="21.7109375" style="51" customWidth="1"/>
    <col min="15622" max="15873" width="11.42578125" style="51"/>
    <col min="15874" max="15874" width="17.28515625" style="51" bestFit="1" customWidth="1"/>
    <col min="15875" max="15875" width="42.42578125" style="51" customWidth="1"/>
    <col min="15876" max="15876" width="20.5703125" style="51" customWidth="1"/>
    <col min="15877" max="15877" width="21.7109375" style="51" customWidth="1"/>
    <col min="15878" max="16129" width="11.42578125" style="51"/>
    <col min="16130" max="16130" width="17.28515625" style="51" bestFit="1" customWidth="1"/>
    <col min="16131" max="16131" width="42.42578125" style="51" customWidth="1"/>
    <col min="16132" max="16132" width="20.5703125" style="51" customWidth="1"/>
    <col min="16133" max="16133" width="21.7109375" style="51" customWidth="1"/>
    <col min="16134" max="16384" width="11.42578125" style="51"/>
  </cols>
  <sheetData>
    <row r="1" spans="2:5" ht="15" thickBot="1" x14ac:dyDescent="0.25"/>
    <row r="2" spans="2:5" ht="15" x14ac:dyDescent="0.2">
      <c r="B2" s="526" t="s">
        <v>470</v>
      </c>
      <c r="C2" s="549"/>
      <c r="D2" s="549"/>
      <c r="E2" s="549"/>
    </row>
    <row r="4" spans="2:5" ht="15" x14ac:dyDescent="0.2">
      <c r="B4" s="550"/>
      <c r="C4" s="550"/>
      <c r="D4" s="501" t="s">
        <v>471</v>
      </c>
      <c r="E4" s="551" t="s">
        <v>472</v>
      </c>
    </row>
    <row r="5" spans="2:5" ht="30" customHeight="1" x14ac:dyDescent="0.2">
      <c r="B5" s="552" t="s">
        <v>473</v>
      </c>
      <c r="C5" s="553"/>
      <c r="D5" s="552" t="s">
        <v>474</v>
      </c>
      <c r="E5" s="554" t="s">
        <v>475</v>
      </c>
    </row>
    <row r="6" spans="2:5" ht="18" customHeight="1" x14ac:dyDescent="0.2">
      <c r="B6" s="555" t="s">
        <v>476</v>
      </c>
      <c r="C6" s="556" t="s">
        <v>477</v>
      </c>
      <c r="D6" s="557">
        <v>-3.1899999999999998E-2</v>
      </c>
      <c r="E6" s="557">
        <v>4.3900000000000002E-2</v>
      </c>
    </row>
    <row r="7" spans="2:5" ht="18" customHeight="1" x14ac:dyDescent="0.2">
      <c r="B7" s="558">
        <v>3</v>
      </c>
      <c r="C7" s="559" t="s">
        <v>478</v>
      </c>
      <c r="D7" s="560">
        <v>1.3100000000000001E-2</v>
      </c>
      <c r="E7" s="560">
        <v>0.1983</v>
      </c>
    </row>
    <row r="8" spans="2:5" ht="18" customHeight="1" x14ac:dyDescent="0.2">
      <c r="B8" s="558">
        <v>4</v>
      </c>
      <c r="C8" s="559" t="s">
        <v>479</v>
      </c>
      <c r="D8" s="560">
        <v>8.0799999999999997E-2</v>
      </c>
      <c r="E8" s="560">
        <v>3.1399999999999997E-2</v>
      </c>
    </row>
    <row r="9" spans="2:5" ht="18" customHeight="1" x14ac:dyDescent="0.2">
      <c r="B9" s="558">
        <v>5</v>
      </c>
      <c r="C9" s="559" t="s">
        <v>480</v>
      </c>
      <c r="D9" s="560">
        <v>0.1012</v>
      </c>
      <c r="E9" s="560">
        <v>0.54079999999999995</v>
      </c>
    </row>
    <row r="10" spans="2:5" ht="18" customHeight="1" x14ac:dyDescent="0.2">
      <c r="B10" s="561"/>
      <c r="C10" s="559" t="s">
        <v>481</v>
      </c>
      <c r="D10" s="560">
        <v>8.8999999999999999E-3</v>
      </c>
      <c r="E10" s="560">
        <v>6.4600000000000005E-2</v>
      </c>
    </row>
    <row r="11" spans="2:5" ht="18" customHeight="1" x14ac:dyDescent="0.2">
      <c r="B11" s="558">
        <v>6</v>
      </c>
      <c r="C11" s="559" t="s">
        <v>482</v>
      </c>
      <c r="D11" s="560">
        <v>0.154</v>
      </c>
      <c r="E11" s="560">
        <v>1.1734</v>
      </c>
    </row>
    <row r="12" spans="2:5" ht="18" customHeight="1" x14ac:dyDescent="0.2">
      <c r="B12" s="558">
        <v>7</v>
      </c>
      <c r="C12" s="559" t="s">
        <v>483</v>
      </c>
      <c r="D12" s="560">
        <v>7.9299999999999995E-2</v>
      </c>
      <c r="E12" s="560">
        <v>0.31469999999999998</v>
      </c>
    </row>
    <row r="13" spans="2:5" ht="18" customHeight="1" x14ac:dyDescent="0.2">
      <c r="B13" s="561"/>
      <c r="C13" s="559" t="s">
        <v>484</v>
      </c>
      <c r="D13" s="560">
        <v>9.8900000000000002E-2</v>
      </c>
      <c r="E13" s="560">
        <v>0.47520000000000001</v>
      </c>
    </row>
    <row r="14" spans="2:5" ht="18" customHeight="1" x14ac:dyDescent="0.2">
      <c r="B14" s="562"/>
      <c r="C14" s="563" t="s">
        <v>462</v>
      </c>
      <c r="D14" s="564">
        <v>1.12E-2</v>
      </c>
      <c r="E14" s="564">
        <v>7.2700000000000001E-2</v>
      </c>
    </row>
    <row r="15" spans="2:5" ht="30" customHeight="1" x14ac:dyDescent="0.2">
      <c r="B15" s="552" t="s">
        <v>485</v>
      </c>
      <c r="C15" s="565"/>
      <c r="D15" s="552" t="s">
        <v>474</v>
      </c>
      <c r="E15" s="554" t="s">
        <v>486</v>
      </c>
    </row>
    <row r="16" spans="2:5" ht="18" customHeight="1" x14ac:dyDescent="0.2">
      <c r="B16" s="555">
        <v>1</v>
      </c>
      <c r="C16" s="556" t="s">
        <v>487</v>
      </c>
      <c r="D16" s="557">
        <v>4.9399999999999999E-2</v>
      </c>
      <c r="E16" s="557">
        <v>0.1065</v>
      </c>
    </row>
    <row r="17" spans="2:5" ht="18" customHeight="1" x14ac:dyDescent="0.2">
      <c r="B17" s="558">
        <v>2</v>
      </c>
      <c r="C17" s="559" t="s">
        <v>488</v>
      </c>
      <c r="D17" s="560">
        <v>5.7000000000000002E-2</v>
      </c>
      <c r="E17" s="560">
        <v>0.2286</v>
      </c>
    </row>
    <row r="18" spans="2:5" ht="18" customHeight="1" x14ac:dyDescent="0.2">
      <c r="B18" s="558">
        <v>3</v>
      </c>
      <c r="C18" s="559" t="s">
        <v>489</v>
      </c>
      <c r="D18" s="560">
        <v>-0.1169</v>
      </c>
      <c r="E18" s="560">
        <v>0.13689999999999999</v>
      </c>
    </row>
    <row r="19" spans="2:5" ht="18" customHeight="1" x14ac:dyDescent="0.2">
      <c r="B19" s="558">
        <v>4</v>
      </c>
      <c r="C19" s="559" t="s">
        <v>479</v>
      </c>
      <c r="D19" s="560">
        <v>-2.1000000000000001E-2</v>
      </c>
      <c r="E19" s="560">
        <v>6.1600000000000002E-2</v>
      </c>
    </row>
    <row r="20" spans="2:5" ht="18" customHeight="1" x14ac:dyDescent="0.2">
      <c r="B20" s="558">
        <v>5</v>
      </c>
      <c r="C20" s="559" t="s">
        <v>490</v>
      </c>
      <c r="D20" s="560">
        <v>6.5199999999999994E-2</v>
      </c>
      <c r="E20" s="566"/>
    </row>
    <row r="21" spans="2:5" ht="18" customHeight="1" x14ac:dyDescent="0.2">
      <c r="B21" s="561"/>
      <c r="C21" s="559" t="s">
        <v>491</v>
      </c>
      <c r="D21" s="560">
        <v>3.1199999999999999E-2</v>
      </c>
      <c r="E21" s="560">
        <v>0.1421</v>
      </c>
    </row>
    <row r="22" spans="2:5" ht="18" customHeight="1" x14ac:dyDescent="0.2">
      <c r="B22" s="558">
        <v>6</v>
      </c>
      <c r="C22" s="559" t="s">
        <v>492</v>
      </c>
      <c r="D22" s="560">
        <v>0.1203</v>
      </c>
      <c r="E22" s="560">
        <v>0.21290000000000001</v>
      </c>
    </row>
    <row r="23" spans="2:5" ht="18" customHeight="1" x14ac:dyDescent="0.2">
      <c r="B23" s="558">
        <v>7</v>
      </c>
      <c r="C23" s="559" t="s">
        <v>483</v>
      </c>
      <c r="D23" s="560">
        <v>0.19620000000000001</v>
      </c>
      <c r="E23" s="560">
        <v>8.3299999999999999E-2</v>
      </c>
    </row>
    <row r="24" spans="2:5" ht="18" customHeight="1" x14ac:dyDescent="0.2">
      <c r="B24" s="561"/>
      <c r="C24" s="559" t="s">
        <v>493</v>
      </c>
      <c r="D24" s="560">
        <v>0.1275</v>
      </c>
      <c r="E24" s="560">
        <v>0.19839999999999999</v>
      </c>
    </row>
    <row r="25" spans="2:5" ht="18" customHeight="1" x14ac:dyDescent="0.2">
      <c r="B25" s="562"/>
      <c r="C25" s="563" t="s">
        <v>469</v>
      </c>
      <c r="D25" s="564">
        <v>4.1200000000000001E-2</v>
      </c>
      <c r="E25" s="564">
        <v>0.1482</v>
      </c>
    </row>
    <row r="26" spans="2:5" x14ac:dyDescent="0.2">
      <c r="B26" s="922" t="s">
        <v>494</v>
      </c>
      <c r="C26" s="922"/>
    </row>
    <row r="27" spans="2:5" x14ac:dyDescent="0.2">
      <c r="B27" s="923" t="s">
        <v>495</v>
      </c>
      <c r="C27" s="923"/>
    </row>
  </sheetData>
  <customSheetViews>
    <customSheetView guid="{D9923E01-8E0B-4059-8B75-CB8B1B3B57F0}" showGridLines="0">
      <pageMargins left="0.7" right="0.7" top="0.75" bottom="0.75" header="0.3" footer="0.3"/>
    </customSheetView>
  </customSheetViews>
  <mergeCells count="2">
    <mergeCell ref="B26:C26"/>
    <mergeCell ref="B27:C2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FF0000"/>
    <pageSetUpPr fitToPage="1"/>
  </sheetPr>
  <dimension ref="B1:G27"/>
  <sheetViews>
    <sheetView showGridLines="0" zoomScaleNormal="100" workbookViewId="0"/>
  </sheetViews>
  <sheetFormatPr baseColWidth="10" defaultColWidth="11.42578125" defaultRowHeight="14.25" x14ac:dyDescent="0.25"/>
  <cols>
    <col min="1" max="1" width="11.42578125" style="6"/>
    <col min="2" max="2" width="56.7109375" style="6" customWidth="1"/>
    <col min="3" max="7" width="12.7109375" style="6" customWidth="1"/>
    <col min="8" max="16384" width="11.42578125" style="6"/>
  </cols>
  <sheetData>
    <row r="1" spans="2:7" ht="17.100000000000001" customHeight="1" x14ac:dyDescent="0.25"/>
    <row r="2" spans="2:7" ht="24.95" customHeight="1" x14ac:dyDescent="0.25">
      <c r="B2" s="799" t="s">
        <v>357</v>
      </c>
      <c r="C2" s="799"/>
      <c r="D2" s="799"/>
      <c r="E2" s="799"/>
      <c r="F2" s="799"/>
      <c r="G2" s="799"/>
    </row>
    <row r="3" spans="2:7" ht="24.95" customHeight="1" x14ac:dyDescent="0.25">
      <c r="B3" s="800" t="s">
        <v>69</v>
      </c>
      <c r="C3" s="800"/>
      <c r="D3" s="800"/>
      <c r="E3" s="800"/>
      <c r="F3" s="800"/>
      <c r="G3" s="800"/>
    </row>
    <row r="4" spans="2:7" ht="35.1" customHeight="1" x14ac:dyDescent="0.25">
      <c r="B4" s="325"/>
      <c r="C4" s="325">
        <v>2020</v>
      </c>
      <c r="D4" s="325">
        <v>2021</v>
      </c>
      <c r="E4" s="325">
        <v>2022</v>
      </c>
      <c r="F4" s="325">
        <v>2023</v>
      </c>
      <c r="G4" s="325">
        <v>2024</v>
      </c>
    </row>
    <row r="5" spans="2:7" ht="20.100000000000001" customHeight="1" x14ac:dyDescent="0.25">
      <c r="B5" s="326" t="s">
        <v>66</v>
      </c>
      <c r="C5" s="327">
        <v>119.95829652901226</v>
      </c>
      <c r="D5" s="327">
        <v>119.4899012651976</v>
      </c>
      <c r="E5" s="327">
        <v>115.05591661027603</v>
      </c>
      <c r="F5" s="327">
        <v>113.29015142785653</v>
      </c>
      <c r="G5" s="327">
        <v>112.06907026309614</v>
      </c>
    </row>
    <row r="6" spans="2:7" ht="20.100000000000001" customHeight="1" x14ac:dyDescent="0.25">
      <c r="B6" s="328" t="s">
        <v>67</v>
      </c>
      <c r="C6" s="329">
        <v>24.453221079005537</v>
      </c>
      <c r="D6" s="329">
        <v>-0.46839526381466356</v>
      </c>
      <c r="E6" s="329">
        <v>-4.4339846549215736</v>
      </c>
      <c r="F6" s="329">
        <v>-1.7657651824194938</v>
      </c>
      <c r="G6" s="329">
        <v>-1.2210811647603981</v>
      </c>
    </row>
    <row r="7" spans="2:7" ht="20.100000000000001" customHeight="1" x14ac:dyDescent="0.25">
      <c r="B7" s="924" t="s">
        <v>68</v>
      </c>
      <c r="C7" s="925"/>
      <c r="D7" s="925"/>
      <c r="E7" s="925"/>
      <c r="F7" s="925"/>
      <c r="G7" s="926"/>
    </row>
    <row r="8" spans="2:7" ht="20.100000000000001" customHeight="1" x14ac:dyDescent="0.25">
      <c r="B8" s="110" t="s">
        <v>53</v>
      </c>
      <c r="C8" s="112">
        <v>8.7260563895094769</v>
      </c>
      <c r="D8" s="112">
        <v>6.4051997839038144</v>
      </c>
      <c r="E8" s="113">
        <v>3.1073258213320076</v>
      </c>
      <c r="F8" s="113">
        <v>2.1323091436637602</v>
      </c>
      <c r="G8" s="113">
        <v>1.3976213108239761</v>
      </c>
    </row>
    <row r="9" spans="2:7" ht="20.100000000000001" customHeight="1" x14ac:dyDescent="0.25">
      <c r="B9" s="114" t="s">
        <v>54</v>
      </c>
      <c r="C9" s="112">
        <v>2.2458807985750178</v>
      </c>
      <c r="D9" s="112">
        <v>2.0427723055763418</v>
      </c>
      <c r="E9" s="113">
        <v>1.8828145641982774</v>
      </c>
      <c r="F9" s="113">
        <v>1.8177539169504813</v>
      </c>
      <c r="G9" s="113">
        <v>1.7523874958406387</v>
      </c>
    </row>
    <row r="10" spans="2:7" ht="20.100000000000001" customHeight="1" x14ac:dyDescent="0.25">
      <c r="B10" s="114" t="s">
        <v>55</v>
      </c>
      <c r="C10" s="115">
        <v>10.478927195981761</v>
      </c>
      <c r="D10" s="113">
        <v>-8.6733673532948199</v>
      </c>
      <c r="E10" s="113">
        <v>-9.4241250404518588</v>
      </c>
      <c r="F10" s="113">
        <v>-5.7158282430337355</v>
      </c>
      <c r="G10" s="113">
        <v>-4.3710899714250129</v>
      </c>
    </row>
    <row r="11" spans="2:7" ht="20.100000000000001" customHeight="1" x14ac:dyDescent="0.25">
      <c r="B11" s="114" t="s">
        <v>70</v>
      </c>
      <c r="C11" s="115">
        <v>3.0023566949392797</v>
      </c>
      <c r="D11" s="113">
        <v>-0.24299999999999999</v>
      </c>
      <c r="E11" s="113">
        <v>0</v>
      </c>
      <c r="F11" s="113">
        <v>0</v>
      </c>
      <c r="G11" s="113">
        <v>0</v>
      </c>
    </row>
    <row r="12" spans="2:7" ht="20.100000000000001" customHeight="1" x14ac:dyDescent="0.25">
      <c r="B12" s="111" t="s">
        <v>19</v>
      </c>
      <c r="C12" s="116">
        <v>2.1190752743114007</v>
      </c>
      <c r="D12" s="116">
        <v>1.8356234943105652</v>
      </c>
      <c r="E12" s="116">
        <v>1.7106267077549304</v>
      </c>
      <c r="F12" s="116">
        <v>1.6624770878592692</v>
      </c>
      <c r="G12" s="116">
        <v>1.6088896400760924</v>
      </c>
    </row>
    <row r="13" spans="2:7" ht="17.100000000000001" customHeight="1" x14ac:dyDescent="0.25">
      <c r="B13" s="117" t="s">
        <v>358</v>
      </c>
      <c r="C13" s="118"/>
      <c r="D13" s="118"/>
      <c r="E13" s="118"/>
      <c r="F13" s="118"/>
      <c r="G13" s="330"/>
    </row>
    <row r="15" spans="2:7" x14ac:dyDescent="0.25">
      <c r="C15" s="119"/>
      <c r="D15" s="48"/>
      <c r="E15" s="45"/>
      <c r="F15" s="45"/>
      <c r="G15" s="45"/>
    </row>
    <row r="16" spans="2:7" x14ac:dyDescent="0.25">
      <c r="C16" s="120"/>
      <c r="D16" s="45"/>
      <c r="E16" s="45"/>
      <c r="F16" s="45"/>
      <c r="G16" s="45"/>
    </row>
    <row r="17" spans="2:7" x14ac:dyDescent="0.25">
      <c r="C17" s="45"/>
      <c r="D17" s="45"/>
      <c r="E17" s="45"/>
      <c r="F17" s="45"/>
      <c r="G17" s="45"/>
    </row>
    <row r="18" spans="2:7" x14ac:dyDescent="0.25">
      <c r="C18" s="45"/>
      <c r="D18" s="45"/>
      <c r="E18" s="45"/>
      <c r="F18" s="45"/>
      <c r="G18" s="45"/>
    </row>
    <row r="20" spans="2:7" x14ac:dyDescent="0.25">
      <c r="B20" s="4"/>
      <c r="D20" s="42"/>
      <c r="E20" s="42"/>
      <c r="F20" s="42"/>
    </row>
    <row r="21" spans="2:7" x14ac:dyDescent="0.25">
      <c r="B21" s="42"/>
      <c r="C21" s="42"/>
      <c r="D21" s="42"/>
      <c r="E21" s="121"/>
      <c r="F21" s="42"/>
    </row>
    <row r="22" spans="2:7" x14ac:dyDescent="0.25">
      <c r="B22" s="42"/>
      <c r="C22" s="122"/>
      <c r="D22" s="42"/>
      <c r="E22" s="121"/>
      <c r="F22" s="42"/>
    </row>
    <row r="23" spans="2:7" x14ac:dyDescent="0.25">
      <c r="B23" s="42"/>
      <c r="C23" s="122"/>
      <c r="D23" s="42"/>
      <c r="E23" s="123"/>
      <c r="F23" s="42"/>
    </row>
    <row r="24" spans="2:7" x14ac:dyDescent="0.25">
      <c r="B24" s="42"/>
      <c r="C24" s="122"/>
      <c r="D24" s="42"/>
      <c r="E24" s="42"/>
      <c r="F24" s="42"/>
    </row>
    <row r="25" spans="2:7" x14ac:dyDescent="0.25">
      <c r="B25" s="42"/>
      <c r="C25" s="122"/>
      <c r="D25" s="42"/>
    </row>
    <row r="26" spans="2:7" x14ac:dyDescent="0.25">
      <c r="B26" s="42"/>
      <c r="C26" s="42"/>
      <c r="D26" s="42"/>
    </row>
    <row r="27" spans="2:7" x14ac:dyDescent="0.25">
      <c r="B27" s="42"/>
      <c r="C27" s="42"/>
      <c r="D27" s="42"/>
    </row>
  </sheetData>
  <customSheetViews>
    <customSheetView guid="{D9923E01-8E0B-4059-8B75-CB8B1B3B57F0}" showGridLines="0" fitToPage="1" hiddenColumns="1">
      <pageMargins left="0.7" right="0.7" top="0.75" bottom="0.75" header="0.3" footer="0.3"/>
      <pageSetup paperSize="9" scale="89" orientation="landscape" r:id="rId1"/>
    </customSheetView>
  </customSheetViews>
  <mergeCells count="3">
    <mergeCell ref="B2:G2"/>
    <mergeCell ref="B3:G3"/>
    <mergeCell ref="B7:G7"/>
  </mergeCells>
  <pageMargins left="0.7" right="0.7" top="0.75" bottom="0.75" header="0.3" footer="0.3"/>
  <pageSetup paperSize="9" scale="8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FF0000"/>
    <pageSetUpPr fitToPage="1"/>
  </sheetPr>
  <dimension ref="B2:O28"/>
  <sheetViews>
    <sheetView showGridLines="0" workbookViewId="0"/>
  </sheetViews>
  <sheetFormatPr baseColWidth="10" defaultColWidth="11.42578125" defaultRowHeight="14.25" x14ac:dyDescent="0.25"/>
  <cols>
    <col min="1" max="1" width="11.42578125" style="6"/>
    <col min="2" max="2" width="45.85546875" style="6" customWidth="1"/>
    <col min="3" max="8" width="9.42578125" style="6" customWidth="1"/>
    <col min="9" max="16384" width="11.42578125" style="6"/>
  </cols>
  <sheetData>
    <row r="2" spans="2:9" ht="24.95" customHeight="1" x14ac:dyDescent="0.25">
      <c r="B2" s="799" t="s">
        <v>305</v>
      </c>
      <c r="C2" s="799"/>
      <c r="D2" s="799"/>
      <c r="E2" s="799"/>
      <c r="F2" s="799"/>
      <c r="G2" s="799"/>
      <c r="H2" s="799"/>
    </row>
    <row r="3" spans="2:9" ht="24.95" customHeight="1" x14ac:dyDescent="0.25">
      <c r="B3" s="800" t="s">
        <v>234</v>
      </c>
      <c r="C3" s="800"/>
      <c r="D3" s="800"/>
      <c r="E3" s="800"/>
      <c r="F3" s="800"/>
      <c r="G3" s="800"/>
      <c r="H3" s="800"/>
    </row>
    <row r="4" spans="2:9" ht="20.100000000000001" customHeight="1" x14ac:dyDescent="0.25">
      <c r="B4" s="124"/>
      <c r="C4" s="124">
        <v>2019</v>
      </c>
      <c r="D4" s="124">
        <v>2020</v>
      </c>
      <c r="E4" s="124">
        <v>2021</v>
      </c>
      <c r="F4" s="124">
        <v>2022</v>
      </c>
      <c r="G4" s="124">
        <v>2023</v>
      </c>
      <c r="H4" s="124">
        <v>2024</v>
      </c>
    </row>
    <row r="5" spans="2:9" ht="20.100000000000001" customHeight="1" x14ac:dyDescent="0.25">
      <c r="B5" s="125" t="s">
        <v>235</v>
      </c>
      <c r="C5" s="768">
        <v>1.9501483253305807</v>
      </c>
      <c r="D5" s="768">
        <v>-10.838988629490897</v>
      </c>
      <c r="E5" s="768">
        <v>6.5418959008938238</v>
      </c>
      <c r="F5" s="768">
        <v>6.9702655034237226</v>
      </c>
      <c r="G5" s="768">
        <v>3.5237854790304279</v>
      </c>
      <c r="H5" s="768">
        <v>2.0878067998589378</v>
      </c>
    </row>
    <row r="6" spans="2:9" ht="20.100000000000001" customHeight="1" x14ac:dyDescent="0.25">
      <c r="B6" s="126" t="s">
        <v>236</v>
      </c>
      <c r="C6" s="769">
        <v>-2.8611665429492308</v>
      </c>
      <c r="D6" s="769">
        <v>-10.089346686897899</v>
      </c>
      <c r="E6" s="769">
        <v>-8.4479720894801567</v>
      </c>
      <c r="F6" s="769">
        <v>-4.9901403855302853</v>
      </c>
      <c r="G6" s="769">
        <v>-3.9500630606142417</v>
      </c>
      <c r="H6" s="769">
        <v>-3.1500088066646144</v>
      </c>
    </row>
    <row r="7" spans="2:9" ht="20.100000000000001" customHeight="1" x14ac:dyDescent="0.25">
      <c r="B7" s="126" t="s">
        <v>237</v>
      </c>
      <c r="C7" s="769">
        <v>2.2774451867490595</v>
      </c>
      <c r="D7" s="769">
        <v>2.2458807985750178</v>
      </c>
      <c r="E7" s="769">
        <v>2.0427723055763418</v>
      </c>
      <c r="F7" s="769">
        <v>1.8828145641982774</v>
      </c>
      <c r="G7" s="769">
        <v>1.8177539169504813</v>
      </c>
      <c r="H7" s="769">
        <v>1.7523874958406385</v>
      </c>
    </row>
    <row r="8" spans="2:9" ht="20.100000000000001" customHeight="1" x14ac:dyDescent="0.25">
      <c r="B8" s="127" t="s">
        <v>238</v>
      </c>
      <c r="C8" s="770">
        <v>-0.19682319332375728</v>
      </c>
      <c r="D8" s="770">
        <v>-0.35464091047679497</v>
      </c>
      <c r="E8" s="770">
        <v>-0.21842307631575095</v>
      </c>
      <c r="F8" s="770">
        <v>0</v>
      </c>
      <c r="G8" s="770">
        <v>0</v>
      </c>
      <c r="H8" s="770">
        <v>0</v>
      </c>
      <c r="I8" s="119"/>
    </row>
    <row r="9" spans="2:9" ht="20.100000000000001" hidden="1" customHeight="1" x14ac:dyDescent="0.25">
      <c r="B9" s="128" t="s">
        <v>239</v>
      </c>
      <c r="C9" s="770"/>
      <c r="D9" s="770"/>
      <c r="E9" s="770"/>
      <c r="F9" s="770"/>
      <c r="G9" s="770"/>
      <c r="H9" s="770"/>
    </row>
    <row r="10" spans="2:9" ht="20.100000000000001" hidden="1" customHeight="1" x14ac:dyDescent="0.25">
      <c r="B10" s="129" t="s">
        <v>240</v>
      </c>
      <c r="C10" s="770"/>
      <c r="D10" s="770"/>
      <c r="E10" s="770"/>
      <c r="F10" s="770"/>
      <c r="G10" s="770"/>
      <c r="H10" s="770"/>
    </row>
    <row r="11" spans="2:9" ht="20.100000000000001" hidden="1" customHeight="1" x14ac:dyDescent="0.25">
      <c r="B11" s="129" t="s">
        <v>362</v>
      </c>
      <c r="C11" s="770"/>
      <c r="D11" s="770"/>
      <c r="E11" s="770"/>
      <c r="F11" s="770"/>
      <c r="G11" s="770"/>
      <c r="H11" s="770"/>
    </row>
    <row r="12" spans="2:9" ht="20.100000000000001" customHeight="1" x14ac:dyDescent="0.25">
      <c r="B12" s="126" t="s">
        <v>241</v>
      </c>
      <c r="C12" s="769">
        <v>1.0804192396662637</v>
      </c>
      <c r="D12" s="769">
        <v>0.48490732868018416</v>
      </c>
      <c r="E12" s="769">
        <v>1.2277321119330109</v>
      </c>
      <c r="F12" s="769">
        <v>1.6783254859098484</v>
      </c>
      <c r="G12" s="769">
        <v>1.773313798129994</v>
      </c>
      <c r="H12" s="769">
        <v>1.6651498879563409</v>
      </c>
    </row>
    <row r="13" spans="2:9" ht="20.100000000000001" customHeight="1" x14ac:dyDescent="0.25">
      <c r="B13" s="126" t="s">
        <v>242</v>
      </c>
      <c r="C13" s="769"/>
      <c r="D13" s="769"/>
      <c r="E13" s="769"/>
      <c r="F13" s="769"/>
      <c r="G13" s="769"/>
      <c r="H13" s="769"/>
    </row>
    <row r="14" spans="2:9" ht="20.100000000000001" customHeight="1" x14ac:dyDescent="0.25">
      <c r="B14" s="130" t="s">
        <v>243</v>
      </c>
      <c r="C14" s="769">
        <v>0.12443812733438619</v>
      </c>
      <c r="D14" s="769">
        <v>0.11976492482568801</v>
      </c>
      <c r="E14" s="769">
        <v>0.40707819901545861</v>
      </c>
      <c r="F14" s="769">
        <v>0.54168048217093201</v>
      </c>
      <c r="G14" s="769">
        <v>0.60233118544066144</v>
      </c>
      <c r="H14" s="769">
        <v>0.61957642404384217</v>
      </c>
    </row>
    <row r="15" spans="2:9" ht="20.100000000000001" customHeight="1" x14ac:dyDescent="0.25">
      <c r="B15" s="130" t="s">
        <v>244</v>
      </c>
      <c r="C15" s="769">
        <v>0.48363362395379145</v>
      </c>
      <c r="D15" s="769">
        <v>0.15568513834902689</v>
      </c>
      <c r="E15" s="769">
        <v>0.4125504768805236</v>
      </c>
      <c r="F15" s="769">
        <v>0.46176414658952042</v>
      </c>
      <c r="G15" s="769">
        <v>0.33762204062953244</v>
      </c>
      <c r="H15" s="769">
        <v>0.22468461513393337</v>
      </c>
    </row>
    <row r="16" spans="2:9" ht="20.100000000000001" customHeight="1" x14ac:dyDescent="0.25">
      <c r="B16" s="130" t="s">
        <v>245</v>
      </c>
      <c r="C16" s="769">
        <v>0.47156895673076843</v>
      </c>
      <c r="D16" s="769">
        <v>0.20916571089992997</v>
      </c>
      <c r="E16" s="769">
        <v>0.40508420885111673</v>
      </c>
      <c r="F16" s="769">
        <v>0.67038631874128063</v>
      </c>
      <c r="G16" s="769">
        <v>0.83019444127149022</v>
      </c>
      <c r="H16" s="769">
        <v>0.81890947593407404</v>
      </c>
    </row>
    <row r="17" spans="2:15" ht="20.100000000000001" customHeight="1" x14ac:dyDescent="0.25">
      <c r="B17" s="126" t="s">
        <v>246</v>
      </c>
      <c r="C17" s="769">
        <v>1.4448181671486979</v>
      </c>
      <c r="D17" s="769">
        <v>-9.9872525483357304</v>
      </c>
      <c r="E17" s="769">
        <v>-5.2618430871855582</v>
      </c>
      <c r="F17" s="769">
        <v>-0.33111039310795798</v>
      </c>
      <c r="G17" s="769">
        <v>1.383165797895392</v>
      </c>
      <c r="H17" s="769">
        <v>1.8046504051800309</v>
      </c>
    </row>
    <row r="18" spans="2:15" ht="20.100000000000001" customHeight="1" x14ac:dyDescent="0.25">
      <c r="B18" s="126" t="s">
        <v>247</v>
      </c>
      <c r="C18" s="770">
        <v>0.86689090028921878</v>
      </c>
      <c r="D18" s="770">
        <v>-5.9923515290014384</v>
      </c>
      <c r="E18" s="770">
        <v>-3.1571058523113349</v>
      </c>
      <c r="F18" s="770">
        <v>-0.19866623586477478</v>
      </c>
      <c r="G18" s="770">
        <v>0.82989947873723513</v>
      </c>
      <c r="H18" s="770">
        <v>1.0827902431080185</v>
      </c>
      <c r="J18" s="106"/>
      <c r="K18" s="106"/>
      <c r="L18" s="106"/>
      <c r="M18" s="106"/>
      <c r="N18" s="106"/>
    </row>
    <row r="19" spans="2:15" ht="20.100000000000001" customHeight="1" x14ac:dyDescent="0.25">
      <c r="B19" s="126" t="s">
        <v>248</v>
      </c>
      <c r="C19" s="769">
        <v>-3.7280574432384497</v>
      </c>
      <c r="D19" s="769">
        <v>-4.096995157896461</v>
      </c>
      <c r="E19" s="769">
        <v>-5.2908662371688218</v>
      </c>
      <c r="F19" s="769">
        <v>-4.7914741496655102</v>
      </c>
      <c r="G19" s="769">
        <v>-4.7799625393514766</v>
      </c>
      <c r="H19" s="769">
        <v>-4.2327990497726331</v>
      </c>
      <c r="J19" s="106"/>
      <c r="K19" s="106"/>
      <c r="L19" s="106"/>
      <c r="M19" s="106"/>
      <c r="N19" s="106"/>
    </row>
    <row r="20" spans="2:15" ht="20.100000000000001" customHeight="1" x14ac:dyDescent="0.25">
      <c r="B20" s="126" t="s">
        <v>249</v>
      </c>
      <c r="C20" s="769">
        <v>-1.4506122564893902</v>
      </c>
      <c r="D20" s="769">
        <v>-1.8511143593214432</v>
      </c>
      <c r="E20" s="769">
        <v>-3.2480939315924799</v>
      </c>
      <c r="F20" s="769">
        <v>-2.908659585467233</v>
      </c>
      <c r="G20" s="769">
        <v>-2.9622086224009951</v>
      </c>
      <c r="H20" s="769">
        <v>-2.4804115539319946</v>
      </c>
      <c r="I20" s="45"/>
      <c r="J20" s="240"/>
      <c r="K20" s="240"/>
      <c r="L20" s="240"/>
      <c r="M20" s="240"/>
      <c r="N20" s="240"/>
      <c r="O20" s="39"/>
    </row>
    <row r="21" spans="2:15" ht="20.100000000000001" customHeight="1" x14ac:dyDescent="0.25">
      <c r="B21" s="131" t="s">
        <v>250</v>
      </c>
      <c r="C21" s="769">
        <v>-3.5312342499146925</v>
      </c>
      <c r="D21" s="769">
        <v>-3.7423542474196658</v>
      </c>
      <c r="E21" s="769">
        <v>-5.0724431608530711</v>
      </c>
      <c r="F21" s="769">
        <v>-4.7914741496655102</v>
      </c>
      <c r="G21" s="769">
        <v>-4.7799625393514766</v>
      </c>
      <c r="H21" s="769">
        <v>-4.2327990497726331</v>
      </c>
      <c r="I21" s="39"/>
      <c r="J21" s="106"/>
      <c r="K21" s="106"/>
      <c r="L21" s="106"/>
      <c r="M21" s="106"/>
      <c r="N21" s="106"/>
      <c r="O21" s="39"/>
    </row>
    <row r="22" spans="2:15" s="133" customFormat="1" ht="20.100000000000001" customHeight="1" x14ac:dyDescent="0.25">
      <c r="B22" s="131" t="s">
        <v>251</v>
      </c>
      <c r="C22" s="769">
        <v>-1.253789063165633</v>
      </c>
      <c r="D22" s="769">
        <v>-1.4964734488446481</v>
      </c>
      <c r="E22" s="769">
        <v>-3.0296708552767293</v>
      </c>
      <c r="F22" s="769">
        <v>-2.908659585467233</v>
      </c>
      <c r="G22" s="769">
        <v>-2.9622086224009951</v>
      </c>
      <c r="H22" s="769">
        <v>-2.4804115539319946</v>
      </c>
      <c r="I22" s="132"/>
      <c r="J22" s="106"/>
      <c r="K22" s="241"/>
      <c r="L22" s="241"/>
      <c r="M22" s="241"/>
      <c r="N22" s="241"/>
      <c r="O22" s="132"/>
    </row>
    <row r="23" spans="2:15" ht="17.100000000000001" customHeight="1" x14ac:dyDescent="0.25">
      <c r="B23" s="35" t="s">
        <v>93</v>
      </c>
      <c r="C23" s="134"/>
      <c r="D23" s="134"/>
      <c r="E23" s="134"/>
      <c r="F23" s="40"/>
      <c r="G23" s="40"/>
      <c r="H23" s="41"/>
      <c r="I23" s="39"/>
      <c r="J23" s="106"/>
      <c r="K23" s="106"/>
      <c r="L23" s="106"/>
      <c r="M23" s="106"/>
      <c r="N23" s="106"/>
      <c r="O23" s="39"/>
    </row>
    <row r="24" spans="2:15" ht="17.100000000000001" customHeight="1" x14ac:dyDescent="0.25">
      <c r="B24" s="135" t="s">
        <v>306</v>
      </c>
      <c r="C24" s="136"/>
      <c r="D24" s="136"/>
      <c r="E24" s="136"/>
      <c r="F24" s="136"/>
      <c r="G24" s="136"/>
      <c r="H24" s="137"/>
    </row>
    <row r="25" spans="2:15" x14ac:dyDescent="0.25">
      <c r="C25" s="45"/>
      <c r="D25" s="45"/>
      <c r="E25" s="45"/>
      <c r="F25" s="45"/>
      <c r="G25" s="45"/>
      <c r="H25" s="45"/>
    </row>
    <row r="26" spans="2:15" x14ac:dyDescent="0.25">
      <c r="C26" s="45"/>
      <c r="D26" s="45"/>
      <c r="E26" s="45"/>
      <c r="F26" s="45"/>
      <c r="G26" s="45"/>
      <c r="H26" s="45"/>
    </row>
    <row r="27" spans="2:15" ht="15" x14ac:dyDescent="0.25">
      <c r="B27" s="2"/>
      <c r="D27" s="45"/>
      <c r="E27" s="45"/>
      <c r="F27" s="45"/>
      <c r="G27" s="45"/>
      <c r="H27" s="45"/>
    </row>
    <row r="28" spans="2:15" x14ac:dyDescent="0.25">
      <c r="C28" s="45"/>
      <c r="D28" s="138"/>
      <c r="E28" s="138"/>
      <c r="F28" s="138"/>
      <c r="G28" s="138"/>
      <c r="H28" s="138"/>
    </row>
  </sheetData>
  <customSheetViews>
    <customSheetView guid="{D9923E01-8E0B-4059-8B75-CB8B1B3B57F0}" showGridLines="0" fitToPage="1" hiddenRows="1">
      <pageMargins left="0.70866141732283472" right="0.70866141732283472" top="0.74803149606299213" bottom="0.74803149606299213" header="0.31496062992125984" footer="0.31496062992125984"/>
      <pageSetup paperSize="9" scale="66" orientation="landscape" horizontalDpi="300" verticalDpi="300" r:id="rId1"/>
    </customSheetView>
  </customSheetViews>
  <mergeCells count="2">
    <mergeCell ref="B2:H2"/>
    <mergeCell ref="B3:H3"/>
  </mergeCells>
  <pageMargins left="0.70866141732283472" right="0.70866141732283472" top="0.74803149606299213" bottom="0.74803149606299213" header="0.31496062992125984" footer="0.31496062992125984"/>
  <pageSetup paperSize="9" scale="66" orientation="landscape" horizontalDpi="300" verticalDpi="30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FF0000"/>
    <pageSetUpPr fitToPage="1"/>
  </sheetPr>
  <dimension ref="B2:H23"/>
  <sheetViews>
    <sheetView showGridLines="0" workbookViewId="0"/>
  </sheetViews>
  <sheetFormatPr baseColWidth="10" defaultColWidth="11.42578125" defaultRowHeight="14.25" x14ac:dyDescent="0.2"/>
  <cols>
    <col min="1" max="1" width="11.42578125" style="51"/>
    <col min="2" max="2" width="56.7109375" style="51" customWidth="1"/>
    <col min="3" max="7" width="12.7109375" style="51" customWidth="1"/>
    <col min="8" max="8" width="12.7109375" style="51" hidden="1" customWidth="1"/>
    <col min="9" max="32" width="12.7109375" style="51" customWidth="1"/>
    <col min="33" max="16384" width="11.42578125" style="51"/>
  </cols>
  <sheetData>
    <row r="2" spans="2:8" ht="24.95" customHeight="1" x14ac:dyDescent="0.2">
      <c r="B2" s="927" t="s">
        <v>253</v>
      </c>
      <c r="C2" s="927"/>
      <c r="D2" s="927"/>
      <c r="E2" s="927"/>
      <c r="F2" s="927"/>
      <c r="G2" s="927"/>
      <c r="H2" s="927"/>
    </row>
    <row r="3" spans="2:8" ht="24.95" customHeight="1" x14ac:dyDescent="0.2">
      <c r="B3" s="139"/>
      <c r="C3" s="139"/>
      <c r="D3" s="139"/>
      <c r="E3" s="139"/>
      <c r="F3" s="139"/>
      <c r="G3" s="139"/>
      <c r="H3" s="139"/>
    </row>
    <row r="4" spans="2:8" ht="20.100000000000001" customHeight="1" x14ac:dyDescent="0.2">
      <c r="B4" s="140"/>
      <c r="C4" s="141">
        <v>2020</v>
      </c>
      <c r="D4" s="141">
        <f>+C4+1</f>
        <v>2021</v>
      </c>
      <c r="E4" s="141">
        <f>+D4+1</f>
        <v>2022</v>
      </c>
      <c r="F4" s="141">
        <f>+E4+1</f>
        <v>2023</v>
      </c>
      <c r="G4" s="141">
        <f>+F4+1</f>
        <v>2024</v>
      </c>
      <c r="H4" s="142">
        <f>+G4+1</f>
        <v>2025</v>
      </c>
    </row>
    <row r="5" spans="2:8" ht="20.100000000000001" customHeight="1" x14ac:dyDescent="0.2">
      <c r="B5" s="928" t="s">
        <v>254</v>
      </c>
      <c r="C5" s="929"/>
      <c r="D5" s="929"/>
      <c r="E5" s="929"/>
      <c r="F5" s="929"/>
      <c r="G5" s="930"/>
      <c r="H5" s="143"/>
    </row>
    <row r="6" spans="2:8" ht="20.100000000000001" customHeight="1" x14ac:dyDescent="0.2">
      <c r="B6" s="144" t="s">
        <v>255</v>
      </c>
      <c r="C6" s="145">
        <v>-9.2151986098474978</v>
      </c>
      <c r="D6" s="145">
        <v>6.7578095190799825</v>
      </c>
      <c r="E6" s="152"/>
      <c r="F6" s="152"/>
      <c r="G6" s="152"/>
      <c r="H6" s="147"/>
    </row>
    <row r="7" spans="2:8" ht="20.100000000000001" customHeight="1" x14ac:dyDescent="0.2">
      <c r="B7" s="148" t="s">
        <v>256</v>
      </c>
      <c r="C7" s="145">
        <v>-10.838988629490887</v>
      </c>
      <c r="D7" s="145">
        <v>6.5418959006620314</v>
      </c>
      <c r="E7" s="145">
        <v>6.9702655066129493</v>
      </c>
      <c r="F7" s="145">
        <v>3.5237854791420942</v>
      </c>
      <c r="G7" s="145">
        <v>2.0878067960702573</v>
      </c>
      <c r="H7" s="149">
        <v>6.7578095190799825</v>
      </c>
    </row>
    <row r="8" spans="2:8" ht="20.100000000000001" customHeight="1" x14ac:dyDescent="0.2">
      <c r="B8" s="148" t="s">
        <v>30</v>
      </c>
      <c r="C8" s="145">
        <v>-1.6000000000000014</v>
      </c>
      <c r="D8" s="145">
        <v>-0.29999999999999982</v>
      </c>
      <c r="E8" s="154"/>
      <c r="F8" s="154"/>
      <c r="G8" s="154"/>
      <c r="H8" s="150"/>
    </row>
    <row r="9" spans="2:8" ht="20.100000000000001" customHeight="1" x14ac:dyDescent="0.2">
      <c r="B9" s="928" t="s">
        <v>257</v>
      </c>
      <c r="C9" s="929"/>
      <c r="D9" s="929"/>
      <c r="E9" s="929"/>
      <c r="F9" s="929"/>
      <c r="G9" s="930"/>
      <c r="H9" s="151"/>
    </row>
    <row r="10" spans="2:8" ht="20.100000000000001" customHeight="1" x14ac:dyDescent="0.2">
      <c r="B10" s="144" t="s">
        <v>255</v>
      </c>
      <c r="C10" s="152">
        <v>-10.34</v>
      </c>
      <c r="D10" s="152"/>
      <c r="E10" s="152"/>
      <c r="F10" s="152"/>
      <c r="G10" s="147"/>
      <c r="H10" s="147"/>
    </row>
    <row r="11" spans="2:8" ht="20.100000000000001" customHeight="1" x14ac:dyDescent="0.2">
      <c r="B11" s="148" t="s">
        <v>256</v>
      </c>
      <c r="C11" s="145">
        <v>-10.97</v>
      </c>
      <c r="D11" s="242">
        <v>-8.4479720894801567</v>
      </c>
      <c r="E11" s="242">
        <v>-5.0471262696368981</v>
      </c>
      <c r="F11" s="242">
        <v>-4.1138804178465884</v>
      </c>
      <c r="G11" s="242">
        <v>-3.3423198096257973</v>
      </c>
      <c r="H11" s="149">
        <v>-6.7032989191713224</v>
      </c>
    </row>
    <row r="12" spans="2:8" ht="20.100000000000001" customHeight="1" x14ac:dyDescent="0.2">
      <c r="B12" s="153" t="s">
        <v>30</v>
      </c>
      <c r="C12" s="154">
        <v>-0.69999999999999929</v>
      </c>
      <c r="D12" s="154"/>
      <c r="E12" s="154"/>
      <c r="F12" s="154"/>
      <c r="G12" s="150"/>
      <c r="H12" s="150"/>
    </row>
    <row r="13" spans="2:8" ht="20.100000000000001" customHeight="1" x14ac:dyDescent="0.2">
      <c r="B13" s="928" t="s">
        <v>258</v>
      </c>
      <c r="C13" s="929"/>
      <c r="D13" s="929"/>
      <c r="E13" s="929"/>
      <c r="F13" s="929"/>
      <c r="G13" s="930"/>
      <c r="H13" s="151"/>
    </row>
    <row r="14" spans="2:8" ht="20.100000000000001" customHeight="1" x14ac:dyDescent="0.2">
      <c r="B14" s="144" t="s">
        <v>255</v>
      </c>
      <c r="C14" s="152">
        <v>115.5</v>
      </c>
      <c r="D14" s="152"/>
      <c r="E14" s="152"/>
      <c r="F14" s="152"/>
      <c r="G14" s="147"/>
      <c r="H14" s="147"/>
    </row>
    <row r="15" spans="2:8" ht="20.100000000000001" customHeight="1" x14ac:dyDescent="0.2">
      <c r="B15" s="148" t="s">
        <v>256</v>
      </c>
      <c r="C15" s="145">
        <v>120</v>
      </c>
      <c r="D15" s="145">
        <v>119.49</v>
      </c>
      <c r="E15" s="145">
        <v>115.11</v>
      </c>
      <c r="F15" s="149">
        <v>113.51</v>
      </c>
      <c r="G15" s="149">
        <v>112.47</v>
      </c>
      <c r="H15" s="149">
        <v>113.25644867472508</v>
      </c>
    </row>
    <row r="16" spans="2:8" ht="20.100000000000001" customHeight="1" x14ac:dyDescent="0.2">
      <c r="B16" s="153" t="s">
        <v>30</v>
      </c>
      <c r="C16" s="154">
        <v>4.5</v>
      </c>
      <c r="D16" s="154"/>
      <c r="E16" s="154"/>
      <c r="F16" s="154"/>
      <c r="G16" s="150"/>
      <c r="H16" s="150"/>
    </row>
    <row r="17" spans="2:8" ht="20.100000000000001" customHeight="1" x14ac:dyDescent="0.2">
      <c r="B17" s="928" t="s">
        <v>259</v>
      </c>
      <c r="C17" s="929"/>
      <c r="D17" s="929"/>
      <c r="E17" s="929"/>
      <c r="F17" s="929"/>
      <c r="G17" s="930"/>
      <c r="H17" s="150"/>
    </row>
    <row r="18" spans="2:8" ht="20.100000000000001" customHeight="1" x14ac:dyDescent="0.2">
      <c r="B18" s="144" t="s">
        <v>255</v>
      </c>
      <c r="C18" s="145">
        <v>-1.0231847563083152</v>
      </c>
      <c r="D18" s="145">
        <v>1.7790878316694458</v>
      </c>
      <c r="E18" s="145"/>
      <c r="F18" s="145"/>
      <c r="G18" s="146"/>
      <c r="H18" s="150"/>
    </row>
    <row r="19" spans="2:8" ht="20.100000000000001" customHeight="1" x14ac:dyDescent="0.2">
      <c r="B19" s="148" t="s">
        <v>256</v>
      </c>
      <c r="C19" s="145">
        <v>1.0674128593183951</v>
      </c>
      <c r="D19" s="145">
        <v>1.1750705175060494</v>
      </c>
      <c r="E19" s="145">
        <v>1.4882649546060556</v>
      </c>
      <c r="F19" s="145">
        <v>1.6457894249152227</v>
      </c>
      <c r="G19" s="145">
        <v>1.8859722876601204</v>
      </c>
      <c r="H19" s="150"/>
    </row>
    <row r="20" spans="2:8" ht="20.100000000000001" customHeight="1" x14ac:dyDescent="0.2">
      <c r="B20" s="148" t="s">
        <v>30</v>
      </c>
      <c r="C20" s="145">
        <v>2.1</v>
      </c>
      <c r="D20" s="145">
        <v>-0.60000000000000009</v>
      </c>
      <c r="E20" s="145"/>
      <c r="F20" s="145"/>
      <c r="G20" s="149"/>
      <c r="H20" s="150"/>
    </row>
    <row r="21" spans="2:8" ht="17.100000000000001" customHeight="1" x14ac:dyDescent="0.2">
      <c r="B21" s="155" t="s">
        <v>93</v>
      </c>
      <c r="C21" s="156"/>
      <c r="D21" s="156"/>
      <c r="E21" s="156"/>
      <c r="F21" s="156"/>
      <c r="G21" s="157"/>
      <c r="H21" s="157"/>
    </row>
    <row r="22" spans="2:8" x14ac:dyDescent="0.2">
      <c r="C22" s="158"/>
      <c r="D22" s="158"/>
    </row>
    <row r="23" spans="2:8" x14ac:dyDescent="0.2">
      <c r="C23" s="158"/>
      <c r="D23" s="158"/>
    </row>
  </sheetData>
  <customSheetViews>
    <customSheetView guid="{D9923E01-8E0B-4059-8B75-CB8B1B3B57F0}" showGridLines="0" fitToPage="1" hiddenColumns="1">
      <pageMargins left="0.70866141732283472" right="0.70866141732283472" top="0.74803149606299213" bottom="0.74803149606299213" header="0.31496062992125984" footer="0.31496062992125984"/>
      <pageSetup paperSize="9" orientation="landscape" horizontalDpi="300" verticalDpi="300" r:id="rId1"/>
    </customSheetView>
  </customSheetViews>
  <mergeCells count="5">
    <mergeCell ref="B2:H2"/>
    <mergeCell ref="B5:G5"/>
    <mergeCell ref="B9:G9"/>
    <mergeCell ref="B13:G13"/>
    <mergeCell ref="B17:G17"/>
  </mergeCells>
  <pageMargins left="0.70866141732283472" right="0.70866141732283472" top="0.74803149606299213" bottom="0.74803149606299213" header="0.31496062992125984" footer="0.31496062992125984"/>
  <pageSetup paperSize="9" orientation="landscape" horizontalDpi="300" verticalDpi="3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pageSetUpPr fitToPage="1"/>
  </sheetPr>
  <dimension ref="B2:J11"/>
  <sheetViews>
    <sheetView showGridLines="0" workbookViewId="0"/>
  </sheetViews>
  <sheetFormatPr baseColWidth="10" defaultColWidth="8.7109375" defaultRowHeight="14.25" x14ac:dyDescent="0.25"/>
  <cols>
    <col min="1" max="1" width="11.42578125" style="159" customWidth="1"/>
    <col min="2" max="2" width="60.7109375" style="159" customWidth="1"/>
    <col min="3" max="32" width="12.7109375" style="159" customWidth="1"/>
    <col min="33" max="250" width="11.42578125" style="159" customWidth="1"/>
    <col min="251" max="251" width="1.7109375" style="159" customWidth="1"/>
    <col min="252" max="252" width="48.5703125" style="159" customWidth="1"/>
    <col min="253" max="16384" width="8.7109375" style="159"/>
  </cols>
  <sheetData>
    <row r="2" spans="2:10" ht="24.95" customHeight="1" x14ac:dyDescent="0.25">
      <c r="B2" s="931" t="s">
        <v>356</v>
      </c>
      <c r="C2" s="931"/>
      <c r="D2" s="931"/>
      <c r="E2" s="931"/>
      <c r="F2" s="931"/>
      <c r="G2" s="931"/>
    </row>
    <row r="3" spans="2:10" ht="24.95" customHeight="1" thickBot="1" x14ac:dyDescent="0.3">
      <c r="B3" s="932" t="s">
        <v>260</v>
      </c>
      <c r="C3" s="932"/>
      <c r="D3" s="932"/>
      <c r="E3" s="932"/>
      <c r="F3" s="932"/>
      <c r="G3" s="932"/>
    </row>
    <row r="4" spans="2:10" ht="20.100000000000001" customHeight="1" thickBot="1" x14ac:dyDescent="0.3">
      <c r="B4" s="305"/>
      <c r="C4" s="306" t="s">
        <v>388</v>
      </c>
      <c r="D4" s="306" t="s">
        <v>389</v>
      </c>
      <c r="E4" s="306" t="s">
        <v>390</v>
      </c>
      <c r="F4" s="306" t="s">
        <v>391</v>
      </c>
      <c r="G4" s="308" t="s">
        <v>346</v>
      </c>
    </row>
    <row r="5" spans="2:10" ht="20.100000000000001" customHeight="1" x14ac:dyDescent="0.25">
      <c r="B5" s="307" t="s">
        <v>266</v>
      </c>
      <c r="C5" s="311">
        <v>-0.56486000000000003</v>
      </c>
      <c r="D5" s="312">
        <v>-0.2782075</v>
      </c>
      <c r="E5" s="312">
        <v>-0.5008475</v>
      </c>
      <c r="F5" s="313">
        <v>-0.63388500000000003</v>
      </c>
      <c r="G5" s="309">
        <v>1</v>
      </c>
      <c r="H5" s="163"/>
      <c r="I5" s="163"/>
      <c r="J5" s="163"/>
    </row>
    <row r="6" spans="2:10" ht="20.100000000000001" customHeight="1" x14ac:dyDescent="0.25">
      <c r="B6" s="307" t="s">
        <v>267</v>
      </c>
      <c r="C6" s="311">
        <v>-0.93230500000000005</v>
      </c>
      <c r="D6" s="312">
        <v>-0.94647249999999994</v>
      </c>
      <c r="E6" s="312">
        <v>-0.92306500000000002</v>
      </c>
      <c r="F6" s="313">
        <v>-0.82794749999999995</v>
      </c>
      <c r="G6" s="310">
        <v>1</v>
      </c>
      <c r="H6" s="163"/>
      <c r="I6" s="163"/>
      <c r="J6" s="163"/>
    </row>
    <row r="7" spans="2:10" ht="20.100000000000001" customHeight="1" x14ac:dyDescent="0.25">
      <c r="B7" s="307" t="s">
        <v>347</v>
      </c>
      <c r="C7" s="311">
        <v>-2.2332000000000001</v>
      </c>
      <c r="D7" s="312">
        <v>-1.2047750000000002</v>
      </c>
      <c r="E7" s="312">
        <v>-0.98991750000000001</v>
      </c>
      <c r="F7" s="313">
        <v>-0.71778750000000002</v>
      </c>
      <c r="G7" s="310">
        <v>1</v>
      </c>
      <c r="H7" s="163"/>
      <c r="I7" s="163"/>
      <c r="J7" s="163"/>
    </row>
    <row r="8" spans="2:10" ht="20.100000000000001" customHeight="1" x14ac:dyDescent="0.25">
      <c r="B8" s="307" t="s">
        <v>268</v>
      </c>
      <c r="C8" s="311">
        <v>-0.7</v>
      </c>
      <c r="D8" s="312">
        <v>-0.3</v>
      </c>
      <c r="E8" s="312">
        <v>-0.4</v>
      </c>
      <c r="F8" s="313">
        <v>-0.4</v>
      </c>
      <c r="G8" s="310">
        <v>2</v>
      </c>
      <c r="H8" s="163"/>
      <c r="I8" s="163"/>
      <c r="J8" s="163"/>
    </row>
    <row r="9" spans="2:10" ht="20.100000000000001" customHeight="1" x14ac:dyDescent="0.25">
      <c r="B9" s="307" t="s">
        <v>269</v>
      </c>
      <c r="C9" s="311">
        <v>-0.7</v>
      </c>
      <c r="D9" s="312">
        <v>-1</v>
      </c>
      <c r="E9" s="312">
        <v>-1.4</v>
      </c>
      <c r="F9" s="313">
        <v>-1.8</v>
      </c>
      <c r="G9" s="310">
        <v>2</v>
      </c>
      <c r="H9" s="163"/>
      <c r="I9" s="163"/>
      <c r="J9" s="163"/>
    </row>
    <row r="10" spans="2:10" ht="20.100000000000001" customHeight="1" thickBot="1" x14ac:dyDescent="0.3">
      <c r="B10" s="307" t="s">
        <v>348</v>
      </c>
      <c r="C10" s="311">
        <v>-1.1903146874999999</v>
      </c>
      <c r="D10" s="312">
        <v>-2.101819444444445E-2</v>
      </c>
      <c r="E10" s="312">
        <v>-9.8723541666666692E-2</v>
      </c>
      <c r="F10" s="313">
        <v>-0.16781868055555554</v>
      </c>
      <c r="G10" s="310">
        <v>1</v>
      </c>
      <c r="H10" s="163"/>
      <c r="I10" s="163"/>
      <c r="J10" s="163"/>
    </row>
    <row r="11" spans="2:10" ht="20.100000000000001" customHeight="1" thickBot="1" x14ac:dyDescent="0.3">
      <c r="B11" s="933" t="s">
        <v>345</v>
      </c>
      <c r="C11" s="934"/>
      <c r="D11" s="934"/>
      <c r="E11" s="934"/>
      <c r="F11" s="934"/>
      <c r="G11" s="935"/>
      <c r="H11" s="163"/>
      <c r="I11" s="163"/>
      <c r="J11" s="163"/>
    </row>
  </sheetData>
  <customSheetViews>
    <customSheetView guid="{D9923E01-8E0B-4059-8B75-CB8B1B3B57F0}" showGridLines="0" fitToPage="1" hiddenColumns="1">
      <pageMargins left="0.70866141732283472" right="0.70866141732283472" top="0.74803149606299213" bottom="0.74803149606299213" header="0.31496062992125984" footer="0.31496062992125984"/>
      <pageSetup paperSize="9" scale="41" orientation="landscape" horizontalDpi="300" verticalDpi="300" r:id="rId1"/>
    </customSheetView>
  </customSheetViews>
  <mergeCells count="3">
    <mergeCell ref="B2:G2"/>
    <mergeCell ref="B3:G3"/>
    <mergeCell ref="B11:G11"/>
  </mergeCells>
  <pageMargins left="0.70866141732283472" right="0.70866141732283472" top="0.74803149606299213" bottom="0.74803149606299213" header="0.31496062992125984" footer="0.31496062992125984"/>
  <pageSetup paperSize="9" scale="41" orientation="landscape" horizontalDpi="300" verticalDpi="300"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B3:J27"/>
  <sheetViews>
    <sheetView showGridLines="0" workbookViewId="0"/>
  </sheetViews>
  <sheetFormatPr baseColWidth="10" defaultColWidth="8.7109375" defaultRowHeight="14.25" x14ac:dyDescent="0.2"/>
  <cols>
    <col min="1" max="1" width="11.42578125" style="169" customWidth="1"/>
    <col min="2" max="2" width="56.7109375" style="169" customWidth="1"/>
    <col min="3" max="32" width="12.7109375" style="169" customWidth="1"/>
    <col min="33" max="250" width="11.42578125" style="169" customWidth="1"/>
    <col min="251" max="251" width="1.7109375" style="169" customWidth="1"/>
    <col min="252" max="252" width="48.5703125" style="169" customWidth="1"/>
    <col min="253" max="16384" width="8.7109375" style="169"/>
  </cols>
  <sheetData>
    <row r="3" spans="2:10" s="159" customFormat="1" ht="35.1" customHeight="1" x14ac:dyDescent="0.25">
      <c r="B3" s="931" t="s">
        <v>355</v>
      </c>
      <c r="C3" s="931"/>
      <c r="D3" s="931"/>
      <c r="E3" s="931"/>
      <c r="F3" s="931"/>
      <c r="G3" s="931"/>
    </row>
    <row r="4" spans="2:10" s="159" customFormat="1" ht="24.95" customHeight="1" thickBot="1" x14ac:dyDescent="0.3">
      <c r="B4" s="932" t="s">
        <v>260</v>
      </c>
      <c r="C4" s="932"/>
      <c r="D4" s="932"/>
      <c r="E4" s="932"/>
      <c r="F4" s="932"/>
      <c r="G4" s="932"/>
    </row>
    <row r="5" spans="2:10" s="159" customFormat="1" ht="20.100000000000001" customHeight="1" thickBot="1" x14ac:dyDescent="0.3">
      <c r="B5" s="314"/>
      <c r="C5" s="306" t="s">
        <v>388</v>
      </c>
      <c r="D5" s="306" t="s">
        <v>389</v>
      </c>
      <c r="E5" s="306" t="s">
        <v>390</v>
      </c>
      <c r="F5" s="306" t="s">
        <v>391</v>
      </c>
      <c r="G5" s="315" t="s">
        <v>346</v>
      </c>
    </row>
    <row r="6" spans="2:10" s="159" customFormat="1" ht="20.100000000000001" customHeight="1" x14ac:dyDescent="0.25">
      <c r="B6" s="316" t="s">
        <v>350</v>
      </c>
      <c r="C6" s="243">
        <v>-0.59975500000000004</v>
      </c>
      <c r="D6" s="243">
        <v>-0.1196275</v>
      </c>
      <c r="E6" s="243">
        <v>-0.13856750000000001</v>
      </c>
      <c r="F6" s="317">
        <v>-0.14257500000000001</v>
      </c>
      <c r="G6" s="318">
        <v>1</v>
      </c>
      <c r="H6" s="163"/>
      <c r="I6" s="163"/>
      <c r="J6" s="163"/>
    </row>
    <row r="7" spans="2:10" s="159" customFormat="1" ht="20.100000000000001" customHeight="1" x14ac:dyDescent="0.25">
      <c r="B7" s="316" t="s">
        <v>351</v>
      </c>
      <c r="C7" s="243">
        <v>-0.39170249999999995</v>
      </c>
      <c r="D7" s="243">
        <v>-0.30683499999999997</v>
      </c>
      <c r="E7" s="243">
        <v>-0.32641749999999997</v>
      </c>
      <c r="F7" s="244">
        <v>-0.33206250000000004</v>
      </c>
      <c r="G7" s="319">
        <v>1</v>
      </c>
      <c r="H7" s="163"/>
      <c r="I7" s="163"/>
      <c r="J7" s="163"/>
    </row>
    <row r="8" spans="2:10" s="159" customFormat="1" ht="20.100000000000001" customHeight="1" x14ac:dyDescent="0.25">
      <c r="B8" s="316" t="s">
        <v>349</v>
      </c>
      <c r="C8" s="243">
        <v>0</v>
      </c>
      <c r="D8" s="243">
        <v>0</v>
      </c>
      <c r="E8" s="243">
        <v>0</v>
      </c>
      <c r="F8" s="244">
        <v>0</v>
      </c>
      <c r="G8" s="320">
        <v>2</v>
      </c>
      <c r="H8" s="163"/>
      <c r="I8" s="163"/>
      <c r="J8" s="163"/>
    </row>
    <row r="9" spans="2:10" s="159" customFormat="1" ht="20.100000000000001" customHeight="1" x14ac:dyDescent="0.25">
      <c r="B9" s="316" t="s">
        <v>352</v>
      </c>
      <c r="C9" s="243">
        <v>-0.44859672500000003</v>
      </c>
      <c r="D9" s="243">
        <v>1.0772450000000001E-2</v>
      </c>
      <c r="E9" s="243">
        <v>-3.4958250000000003E-2</v>
      </c>
      <c r="F9" s="244">
        <v>-5.9659999999999998E-2</v>
      </c>
      <c r="G9" s="320">
        <v>2</v>
      </c>
      <c r="H9" s="163"/>
      <c r="I9" s="163"/>
      <c r="J9" s="163"/>
    </row>
    <row r="10" spans="2:10" s="159" customFormat="1" ht="20.100000000000001" customHeight="1" x14ac:dyDescent="0.25">
      <c r="B10" s="316" t="s">
        <v>353</v>
      </c>
      <c r="C10" s="243">
        <v>0.62058749999999996</v>
      </c>
      <c r="D10" s="243">
        <v>0.65954750000000006</v>
      </c>
      <c r="E10" s="243">
        <v>0.74944750000000004</v>
      </c>
      <c r="F10" s="244">
        <v>0.89342500000000002</v>
      </c>
      <c r="G10" s="319">
        <v>1</v>
      </c>
      <c r="H10" s="163"/>
      <c r="I10" s="163"/>
      <c r="J10" s="163"/>
    </row>
    <row r="11" spans="2:10" s="159" customFormat="1" ht="20.100000000000001" customHeight="1" thickBot="1" x14ac:dyDescent="0.3">
      <c r="B11" s="321" t="s">
        <v>354</v>
      </c>
      <c r="C11" s="322">
        <v>-1.1766757986111112</v>
      </c>
      <c r="D11" s="322">
        <v>-6.0161364583333335E-2</v>
      </c>
      <c r="E11" s="322">
        <v>-3.4143326388888881E-2</v>
      </c>
      <c r="F11" s="323">
        <v>-1.9574274305555552E-2</v>
      </c>
      <c r="G11" s="324">
        <v>1</v>
      </c>
      <c r="H11" s="163"/>
      <c r="I11" s="163"/>
      <c r="J11" s="163"/>
    </row>
    <row r="12" spans="2:10" s="159" customFormat="1" ht="20.100000000000001" customHeight="1" thickBot="1" x14ac:dyDescent="0.25">
      <c r="B12" s="939" t="s">
        <v>345</v>
      </c>
      <c r="C12" s="940"/>
      <c r="D12" s="940"/>
      <c r="E12" s="940"/>
      <c r="F12" s="940"/>
      <c r="G12" s="941"/>
      <c r="H12" s="163"/>
      <c r="I12" s="163"/>
      <c r="J12" s="163"/>
    </row>
    <row r="14" spans="2:10" x14ac:dyDescent="0.2">
      <c r="C14" s="170"/>
      <c r="D14" s="170"/>
      <c r="E14" s="170"/>
      <c r="F14" s="170"/>
    </row>
    <row r="16" spans="2:10" s="159" customFormat="1" ht="25.15" hidden="1" customHeight="1" x14ac:dyDescent="0.25">
      <c r="B16" s="931" t="s">
        <v>315</v>
      </c>
      <c r="C16" s="931"/>
      <c r="D16" s="931"/>
      <c r="E16" s="931"/>
      <c r="F16" s="931"/>
      <c r="G16" s="931"/>
    </row>
    <row r="17" spans="2:10" s="159" customFormat="1" ht="25.15" hidden="1" customHeight="1" x14ac:dyDescent="0.25">
      <c r="B17" s="932" t="s">
        <v>260</v>
      </c>
      <c r="C17" s="932"/>
      <c r="D17" s="932"/>
      <c r="E17" s="932"/>
      <c r="F17" s="932"/>
      <c r="G17" s="932"/>
    </row>
    <row r="18" spans="2:10" s="159" customFormat="1" ht="17.100000000000001" hidden="1" customHeight="1" x14ac:dyDescent="0.25">
      <c r="B18" s="160"/>
      <c r="C18" s="160">
        <v>2018</v>
      </c>
      <c r="D18" s="160">
        <f>C18+1</f>
        <v>2019</v>
      </c>
      <c r="E18" s="160">
        <f>D18+1</f>
        <v>2020</v>
      </c>
      <c r="F18" s="160">
        <f>E18+1</f>
        <v>2021</v>
      </c>
      <c r="G18" s="160"/>
    </row>
    <row r="19" spans="2:10" s="159" customFormat="1" ht="16.899999999999999" hidden="1" customHeight="1" x14ac:dyDescent="0.25">
      <c r="B19" s="161" t="s">
        <v>266</v>
      </c>
      <c r="C19" s="171">
        <v>0.14579945707925968</v>
      </c>
      <c r="D19" s="171">
        <v>7.9902118011185796E-2</v>
      </c>
      <c r="E19" s="171">
        <v>0.12037635380487555</v>
      </c>
      <c r="F19" s="171">
        <v>0.11145218100122478</v>
      </c>
      <c r="G19" s="162"/>
      <c r="H19" s="163"/>
      <c r="I19" s="163"/>
      <c r="J19" s="163"/>
    </row>
    <row r="20" spans="2:10" s="159" customFormat="1" ht="16.899999999999999" hidden="1" customHeight="1" x14ac:dyDescent="0.25">
      <c r="B20" s="126" t="s">
        <v>267</v>
      </c>
      <c r="C20" s="172">
        <v>0.31305690251483315</v>
      </c>
      <c r="D20" s="172">
        <v>0.17417453552206474</v>
      </c>
      <c r="E20" s="172">
        <v>0.3365968358225635</v>
      </c>
      <c r="F20" s="172">
        <v>0.3971276333967389</v>
      </c>
      <c r="G20" s="164"/>
      <c r="H20" s="163"/>
      <c r="I20" s="163"/>
      <c r="J20" s="163"/>
    </row>
    <row r="21" spans="2:10" s="159" customFormat="1" ht="16.899999999999999" hidden="1" customHeight="1" x14ac:dyDescent="0.25">
      <c r="B21" s="126" t="s">
        <v>268</v>
      </c>
      <c r="C21" s="172">
        <v>0.26398166376801657</v>
      </c>
      <c r="D21" s="172">
        <v>0.25562388303857519</v>
      </c>
      <c r="E21" s="172">
        <v>0.29479371643584801</v>
      </c>
      <c r="F21" s="172">
        <v>0.37971199618479978</v>
      </c>
      <c r="G21" s="164"/>
      <c r="H21" s="163"/>
      <c r="I21" s="163"/>
      <c r="J21" s="163"/>
    </row>
    <row r="22" spans="2:10" s="159" customFormat="1" ht="16.899999999999999" hidden="1" customHeight="1" x14ac:dyDescent="0.25">
      <c r="B22" s="126" t="s">
        <v>269</v>
      </c>
      <c r="C22" s="172">
        <v>-1.4867570910117756</v>
      </c>
      <c r="D22" s="172">
        <v>-1.3087443585247203</v>
      </c>
      <c r="E22" s="172">
        <v>-1.4547417231314148</v>
      </c>
      <c r="F22" s="172">
        <v>-1.5811469488307941</v>
      </c>
      <c r="G22" s="164"/>
      <c r="H22" s="163"/>
      <c r="I22" s="163"/>
      <c r="J22" s="163"/>
    </row>
    <row r="23" spans="2:10" s="159" customFormat="1" ht="16.899999999999999" hidden="1" customHeight="1" x14ac:dyDescent="0.25">
      <c r="B23" s="126" t="s">
        <v>270</v>
      </c>
      <c r="C23" s="172">
        <v>5.538092350613058E-2</v>
      </c>
      <c r="D23" s="172">
        <v>5.0339636386475178E-2</v>
      </c>
      <c r="E23" s="172">
        <v>0.10168519006708054</v>
      </c>
      <c r="F23" s="172">
        <v>0.14372841335254238</v>
      </c>
      <c r="G23" s="164"/>
      <c r="H23" s="163"/>
      <c r="I23" s="163"/>
      <c r="J23" s="163"/>
    </row>
    <row r="24" spans="2:10" s="159" customFormat="1" ht="16.899999999999999" hidden="1" customHeight="1" x14ac:dyDescent="0.25">
      <c r="B24" s="165" t="s">
        <v>272</v>
      </c>
      <c r="C24" s="173">
        <v>0.63763048958236324</v>
      </c>
      <c r="D24" s="173">
        <v>0.62114328590138967</v>
      </c>
      <c r="E24" s="173">
        <v>0.67112343314240785</v>
      </c>
      <c r="F24" s="173">
        <v>0.70890906092484407</v>
      </c>
      <c r="G24" s="166"/>
      <c r="H24" s="163"/>
      <c r="I24" s="163"/>
      <c r="J24" s="163"/>
    </row>
    <row r="25" spans="2:10" s="159" customFormat="1" ht="16.899999999999999" hidden="1" customHeight="1" x14ac:dyDescent="0.25">
      <c r="B25" s="936" t="s">
        <v>271</v>
      </c>
      <c r="C25" s="937"/>
      <c r="D25" s="937"/>
      <c r="E25" s="937"/>
      <c r="F25" s="938"/>
      <c r="G25" s="168"/>
    </row>
    <row r="26" spans="2:10" hidden="1" x14ac:dyDescent="0.2"/>
    <row r="27" spans="2:10" x14ac:dyDescent="0.2">
      <c r="B27" s="6"/>
      <c r="C27" s="6"/>
      <c r="D27" s="6"/>
      <c r="E27" s="6"/>
      <c r="F27" s="6"/>
      <c r="G27" s="6"/>
      <c r="H27" s="6"/>
    </row>
  </sheetData>
  <customSheetViews>
    <customSheetView guid="{D9923E01-8E0B-4059-8B75-CB8B1B3B57F0}" showGridLines="0" fitToPage="1" hiddenRows="1" hiddenColumns="1">
      <pageMargins left="0.70866141732283472" right="0.70866141732283472" top="0.74803149606299213" bottom="0.74803149606299213" header="0.31496062992125984" footer="0.31496062992125984"/>
      <pageSetup paperSize="9" orientation="landscape" r:id="rId1"/>
    </customSheetView>
  </customSheetViews>
  <mergeCells count="6">
    <mergeCell ref="B25:F25"/>
    <mergeCell ref="B3:G3"/>
    <mergeCell ref="B4:G4"/>
    <mergeCell ref="B16:G16"/>
    <mergeCell ref="B17:G17"/>
    <mergeCell ref="B12:G12"/>
  </mergeCells>
  <pageMargins left="0.70866141732283472" right="0.70866141732283472" top="0.74803149606299213" bottom="0.74803149606299213" header="0.31496062992125984" footer="0.31496062992125984"/>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2:L19"/>
  <sheetViews>
    <sheetView showGridLines="0" workbookViewId="0"/>
  </sheetViews>
  <sheetFormatPr baseColWidth="10" defaultColWidth="11.42578125" defaultRowHeight="14.25" x14ac:dyDescent="0.2"/>
  <cols>
    <col min="1" max="1" width="11.42578125" style="51"/>
    <col min="2" max="2" width="60.7109375" style="51" customWidth="1"/>
    <col min="3" max="7" width="12.7109375" style="51" customWidth="1"/>
    <col min="8" max="9" width="11.42578125" style="51" hidden="1" customWidth="1"/>
    <col min="10" max="16384" width="11.42578125" style="51"/>
  </cols>
  <sheetData>
    <row r="2" spans="2:12" s="159" customFormat="1" ht="24.95" customHeight="1" x14ac:dyDescent="0.25">
      <c r="B2" s="931" t="s">
        <v>316</v>
      </c>
      <c r="C2" s="931"/>
      <c r="D2" s="931"/>
      <c r="E2" s="931"/>
      <c r="F2" s="931"/>
      <c r="G2" s="931"/>
      <c r="H2" s="174"/>
      <c r="I2" s="174"/>
    </row>
    <row r="3" spans="2:12" s="159" customFormat="1" ht="20.100000000000001" customHeight="1" x14ac:dyDescent="0.25">
      <c r="B3" s="160"/>
      <c r="C3" s="160">
        <v>2020</v>
      </c>
      <c r="D3" s="160">
        <v>2021</v>
      </c>
      <c r="E3" s="160">
        <v>2022</v>
      </c>
      <c r="F3" s="160">
        <v>2023</v>
      </c>
      <c r="G3" s="160">
        <v>2024</v>
      </c>
      <c r="H3" s="160">
        <f t="shared" ref="H3:I3" si="0">+G3+1</f>
        <v>2025</v>
      </c>
      <c r="I3" s="160">
        <f t="shared" si="0"/>
        <v>2026</v>
      </c>
    </row>
    <row r="4" spans="2:12" s="159" customFormat="1" ht="20.100000000000001" customHeight="1" x14ac:dyDescent="0.25">
      <c r="B4" s="161" t="s">
        <v>273</v>
      </c>
      <c r="C4" s="162">
        <v>42.3</v>
      </c>
      <c r="D4" s="162">
        <v>60.8</v>
      </c>
      <c r="E4" s="162">
        <v>58.2</v>
      </c>
      <c r="F4" s="162">
        <v>56.7</v>
      </c>
      <c r="G4" s="162">
        <v>56</v>
      </c>
      <c r="H4" s="162"/>
      <c r="I4" s="162"/>
      <c r="J4" s="163"/>
      <c r="K4" s="163"/>
      <c r="L4" s="163"/>
    </row>
    <row r="5" spans="2:12" s="159" customFormat="1" ht="20.100000000000001" customHeight="1" x14ac:dyDescent="0.25">
      <c r="B5" s="126" t="s">
        <v>274</v>
      </c>
      <c r="C5" s="164">
        <v>37.10526315789474</v>
      </c>
      <c r="D5" s="164">
        <v>50.666666666666664</v>
      </c>
      <c r="E5" s="164">
        <v>48.500000000000007</v>
      </c>
      <c r="F5" s="164">
        <v>47.250000000000007</v>
      </c>
      <c r="G5" s="164">
        <v>46.666666666666671</v>
      </c>
      <c r="H5" s="164"/>
      <c r="I5" s="164"/>
      <c r="J5" s="163"/>
      <c r="K5" s="163"/>
      <c r="L5" s="163"/>
    </row>
    <row r="6" spans="2:12" s="159" customFormat="1" ht="20.100000000000001" customHeight="1" x14ac:dyDescent="0.25">
      <c r="B6" s="126" t="s">
        <v>275</v>
      </c>
      <c r="C6" s="164">
        <v>42.3</v>
      </c>
      <c r="D6" s="164">
        <v>70.8</v>
      </c>
      <c r="E6" s="164">
        <v>68.2</v>
      </c>
      <c r="F6" s="164">
        <v>66.7</v>
      </c>
      <c r="G6" s="164">
        <v>66</v>
      </c>
      <c r="H6" s="164"/>
      <c r="I6" s="164"/>
      <c r="J6" s="163"/>
      <c r="K6" s="163"/>
      <c r="L6" s="163"/>
    </row>
    <row r="7" spans="2:12" s="159" customFormat="1" ht="20.100000000000001" customHeight="1" x14ac:dyDescent="0.25">
      <c r="B7" s="165" t="s">
        <v>276</v>
      </c>
      <c r="C7" s="166">
        <v>37.10526315789474</v>
      </c>
      <c r="D7" s="166">
        <v>59</v>
      </c>
      <c r="E7" s="166">
        <v>56.833333333333336</v>
      </c>
      <c r="F7" s="166">
        <v>55.583333333333336</v>
      </c>
      <c r="G7" s="166">
        <v>55</v>
      </c>
      <c r="H7" s="166"/>
      <c r="I7" s="166"/>
      <c r="J7" s="163"/>
      <c r="K7" s="163"/>
      <c r="L7" s="163"/>
    </row>
    <row r="8" spans="2:12" s="159" customFormat="1" ht="17.100000000000001" customHeight="1" x14ac:dyDescent="0.25">
      <c r="B8" s="936" t="s">
        <v>93</v>
      </c>
      <c r="C8" s="937"/>
      <c r="D8" s="937"/>
      <c r="E8" s="937"/>
      <c r="F8" s="937"/>
      <c r="G8" s="938"/>
      <c r="H8" s="168"/>
      <c r="I8" s="167"/>
    </row>
    <row r="9" spans="2:12" s="159" customFormat="1" ht="25.15" customHeight="1" x14ac:dyDescent="0.25">
      <c r="B9" s="174"/>
      <c r="C9" s="174"/>
      <c r="D9" s="174"/>
      <c r="E9" s="174"/>
      <c r="F9" s="174"/>
      <c r="G9" s="174"/>
      <c r="H9" s="174"/>
      <c r="I9" s="174"/>
    </row>
    <row r="11" spans="2:12" x14ac:dyDescent="0.2">
      <c r="B11" s="163"/>
      <c r="C11" s="163"/>
      <c r="D11" s="163"/>
      <c r="E11" s="163"/>
      <c r="F11" s="163"/>
      <c r="G11" s="163"/>
    </row>
    <row r="12" spans="2:12" x14ac:dyDescent="0.2">
      <c r="B12" s="163"/>
      <c r="C12" s="163"/>
      <c r="D12" s="163"/>
      <c r="E12" s="163"/>
      <c r="F12" s="163"/>
      <c r="G12" s="163"/>
      <c r="H12" s="52"/>
    </row>
    <row r="13" spans="2:12" x14ac:dyDescent="0.2">
      <c r="B13" s="163"/>
      <c r="C13" s="163"/>
      <c r="D13" s="163"/>
      <c r="E13" s="163"/>
      <c r="F13" s="163"/>
      <c r="G13" s="163"/>
      <c r="H13" s="52"/>
    </row>
    <row r="14" spans="2:12" x14ac:dyDescent="0.2">
      <c r="B14" s="163"/>
      <c r="C14" s="163"/>
      <c r="D14" s="163"/>
      <c r="E14" s="163"/>
      <c r="F14" s="163"/>
      <c r="G14" s="163"/>
      <c r="H14" s="52"/>
    </row>
    <row r="15" spans="2:12" x14ac:dyDescent="0.2">
      <c r="B15" s="163"/>
      <c r="C15" s="163"/>
      <c r="D15" s="163"/>
      <c r="E15" s="163"/>
      <c r="F15" s="163"/>
      <c r="G15" s="163"/>
      <c r="H15" s="52"/>
    </row>
    <row r="16" spans="2:12" x14ac:dyDescent="0.2">
      <c r="B16" s="163"/>
      <c r="C16" s="163"/>
      <c r="D16" s="163"/>
      <c r="E16" s="163"/>
      <c r="F16" s="163"/>
      <c r="G16" s="163"/>
    </row>
    <row r="17" spans="2:7" x14ac:dyDescent="0.2">
      <c r="B17" s="163"/>
      <c r="C17" s="163"/>
      <c r="D17" s="163"/>
      <c r="E17" s="163"/>
      <c r="F17" s="163"/>
      <c r="G17" s="163"/>
    </row>
    <row r="18" spans="2:7" x14ac:dyDescent="0.2">
      <c r="B18" s="163"/>
      <c r="C18" s="163"/>
      <c r="D18" s="163"/>
      <c r="E18" s="163"/>
      <c r="F18" s="163"/>
      <c r="G18" s="163"/>
    </row>
    <row r="19" spans="2:7" x14ac:dyDescent="0.2">
      <c r="B19" s="163"/>
      <c r="C19" s="163"/>
      <c r="D19" s="163"/>
      <c r="E19" s="163"/>
      <c r="F19" s="163"/>
      <c r="G19" s="163"/>
    </row>
  </sheetData>
  <customSheetViews>
    <customSheetView guid="{D9923E01-8E0B-4059-8B75-CB8B1B3B57F0}" showGridLines="0" fitToPage="1" hiddenColumns="1">
      <pageMargins left="0.70866141732283472" right="0.70866141732283472" top="0.74803149606299213" bottom="0.74803149606299213" header="0.31496062992125984" footer="0.31496062992125984"/>
      <pageSetup paperSize="9" scale="96" orientation="landscape" r:id="rId1"/>
    </customSheetView>
  </customSheetViews>
  <mergeCells count="2">
    <mergeCell ref="B2:G2"/>
    <mergeCell ref="B8:G8"/>
  </mergeCells>
  <pageMargins left="0.70866141732283472" right="0.70866141732283472" top="0.74803149606299213" bottom="0.74803149606299213" header="0.31496062992125984" footer="0.31496062992125984"/>
  <pageSetup paperSize="9" scale="96"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pageSetUpPr fitToPage="1"/>
  </sheetPr>
  <dimension ref="B3:K27"/>
  <sheetViews>
    <sheetView showGridLines="0" workbookViewId="0"/>
  </sheetViews>
  <sheetFormatPr baseColWidth="10" defaultColWidth="8.7109375" defaultRowHeight="14.25" x14ac:dyDescent="0.2"/>
  <cols>
    <col min="1" max="1" width="11.42578125" style="169" customWidth="1"/>
    <col min="2" max="2" width="56.7109375" style="169" customWidth="1"/>
    <col min="3" max="7" width="12.7109375" style="169" customWidth="1"/>
    <col min="8" max="8" width="12.7109375" style="169" hidden="1" customWidth="1"/>
    <col min="9" max="33" width="12.7109375" style="169" customWidth="1"/>
    <col min="34" max="251" width="11.42578125" style="169" customWidth="1"/>
    <col min="252" max="252" width="1.7109375" style="169" customWidth="1"/>
    <col min="253" max="253" width="48.5703125" style="169" customWidth="1"/>
    <col min="254" max="16384" width="8.7109375" style="169"/>
  </cols>
  <sheetData>
    <row r="3" spans="2:11" s="159" customFormat="1" ht="24.95" customHeight="1" x14ac:dyDescent="0.25">
      <c r="B3" s="931" t="s">
        <v>536</v>
      </c>
      <c r="C3" s="931"/>
      <c r="D3" s="931"/>
      <c r="E3" s="931"/>
      <c r="F3" s="931"/>
      <c r="G3" s="931"/>
      <c r="H3" s="931"/>
    </row>
    <row r="4" spans="2:11" s="159" customFormat="1" ht="24.95" customHeight="1" thickBot="1" x14ac:dyDescent="0.3">
      <c r="B4" s="932" t="s">
        <v>260</v>
      </c>
      <c r="C4" s="932"/>
      <c r="D4" s="932"/>
      <c r="E4" s="932"/>
      <c r="F4" s="932"/>
      <c r="G4" s="932"/>
      <c r="H4" s="932"/>
    </row>
    <row r="5" spans="2:11" s="159" customFormat="1" ht="20.100000000000001" customHeight="1" thickBot="1" x14ac:dyDescent="0.3">
      <c r="B5" s="314"/>
      <c r="C5" s="306" t="s">
        <v>388</v>
      </c>
      <c r="D5" s="306" t="s">
        <v>389</v>
      </c>
      <c r="E5" s="306" t="s">
        <v>390</v>
      </c>
      <c r="F5" s="306" t="s">
        <v>391</v>
      </c>
      <c r="G5" s="315" t="s">
        <v>346</v>
      </c>
      <c r="H5" s="160" t="e">
        <f>+G5+1</f>
        <v>#VALUE!</v>
      </c>
    </row>
    <row r="6" spans="2:11" s="159" customFormat="1" ht="20.100000000000001" customHeight="1" x14ac:dyDescent="0.25">
      <c r="B6" s="316" t="s">
        <v>33</v>
      </c>
      <c r="C6" s="243">
        <v>-0.31915756893107716</v>
      </c>
      <c r="D6" s="243">
        <v>-0.68117265463850074</v>
      </c>
      <c r="E6" s="243">
        <v>-0.79545061809718809</v>
      </c>
      <c r="F6" s="317">
        <v>-0.81989633685408236</v>
      </c>
      <c r="G6" s="318">
        <v>1</v>
      </c>
      <c r="H6" s="162"/>
      <c r="I6" s="163"/>
      <c r="J6" s="163"/>
      <c r="K6" s="163"/>
    </row>
    <row r="7" spans="2:11" s="159" customFormat="1" ht="20.100000000000001" customHeight="1" x14ac:dyDescent="0.25">
      <c r="B7" s="316" t="s">
        <v>261</v>
      </c>
      <c r="C7" s="243">
        <v>-1.43662669650782E-2</v>
      </c>
      <c r="D7" s="243">
        <v>4.6342821776756971E-2</v>
      </c>
      <c r="E7" s="243">
        <v>5.804326463807602E-2</v>
      </c>
      <c r="F7" s="244">
        <v>8.1719996620630009E-2</v>
      </c>
      <c r="G7" s="319">
        <v>2</v>
      </c>
      <c r="H7" s="164"/>
      <c r="I7" s="163"/>
      <c r="J7" s="163"/>
      <c r="K7" s="163"/>
    </row>
    <row r="8" spans="2:11" s="159" customFormat="1" ht="20.100000000000001" customHeight="1" x14ac:dyDescent="0.25">
      <c r="B8" s="316" t="s">
        <v>262</v>
      </c>
      <c r="C8" s="243">
        <v>-9.5630057622697606E-2</v>
      </c>
      <c r="D8" s="243">
        <v>-1.4731889316144109E-2</v>
      </c>
      <c r="E8" s="243">
        <v>-1.7577170485827409E-2</v>
      </c>
      <c r="F8" s="244">
        <v>-8.3042383358239436E-3</v>
      </c>
      <c r="G8" s="320">
        <v>2</v>
      </c>
      <c r="H8" s="164"/>
      <c r="I8" s="163"/>
      <c r="J8" s="163"/>
      <c r="K8" s="163"/>
    </row>
    <row r="9" spans="2:11" s="159" customFormat="1" ht="20.100000000000001" customHeight="1" x14ac:dyDescent="0.25">
      <c r="B9" s="316" t="s">
        <v>252</v>
      </c>
      <c r="C9" s="243">
        <v>-3.5998334738354676E-2</v>
      </c>
      <c r="D9" s="243">
        <v>-8.3599618285334562E-2</v>
      </c>
      <c r="E9" s="243">
        <v>-9.0642596883231882E-2</v>
      </c>
      <c r="F9" s="244">
        <v>-6.9358671019549567E-2</v>
      </c>
      <c r="G9" s="320">
        <v>2</v>
      </c>
      <c r="H9" s="164"/>
      <c r="I9" s="163"/>
      <c r="J9" s="163"/>
      <c r="K9" s="163"/>
    </row>
    <row r="10" spans="2:11" s="159" customFormat="1" ht="20.100000000000001" customHeight="1" x14ac:dyDescent="0.25">
      <c r="B10" s="316" t="s">
        <v>263</v>
      </c>
      <c r="C10" s="243">
        <v>3.8121682448850731E-2</v>
      </c>
      <c r="D10" s="243">
        <v>0.12775468661501299</v>
      </c>
      <c r="E10" s="243">
        <v>0.22587529471333712</v>
      </c>
      <c r="F10" s="244">
        <v>0.30316963249559642</v>
      </c>
      <c r="G10" s="320">
        <v>2</v>
      </c>
      <c r="H10" s="164"/>
      <c r="I10" s="163"/>
      <c r="J10" s="163"/>
      <c r="K10" s="163"/>
    </row>
    <row r="11" spans="2:11" s="159" customFormat="1" ht="20.100000000000001" customHeight="1" x14ac:dyDescent="0.25">
      <c r="B11" s="316" t="s">
        <v>264</v>
      </c>
      <c r="C11" s="243">
        <v>-0.21572408115439223</v>
      </c>
      <c r="D11" s="243">
        <v>-0.35220979469112779</v>
      </c>
      <c r="E11" s="243">
        <v>-0.30431966124049786</v>
      </c>
      <c r="F11" s="244">
        <v>-0.17034562015891533</v>
      </c>
      <c r="G11" s="320">
        <v>4</v>
      </c>
      <c r="H11" s="164"/>
      <c r="I11" s="163"/>
      <c r="J11" s="163"/>
      <c r="K11" s="163"/>
    </row>
    <row r="12" spans="2:11" s="159" customFormat="1" ht="20.100000000000001" customHeight="1" thickBot="1" x14ac:dyDescent="0.3">
      <c r="B12" s="316" t="s">
        <v>265</v>
      </c>
      <c r="C12" s="243">
        <v>-0.24880563750703152</v>
      </c>
      <c r="D12" s="243">
        <v>-0.65542064772324737</v>
      </c>
      <c r="E12" s="243">
        <v>-0.67690057193821263</v>
      </c>
      <c r="F12" s="244">
        <v>-0.50447682965192442</v>
      </c>
      <c r="G12" s="320">
        <v>1</v>
      </c>
      <c r="H12" s="166"/>
      <c r="I12" s="163"/>
      <c r="J12" s="163"/>
      <c r="K12" s="163"/>
    </row>
    <row r="13" spans="2:11" s="159" customFormat="1" ht="17.100000000000001" customHeight="1" thickBot="1" x14ac:dyDescent="0.25">
      <c r="B13" s="939" t="s">
        <v>345</v>
      </c>
      <c r="C13" s="940"/>
      <c r="D13" s="940"/>
      <c r="E13" s="940"/>
      <c r="F13" s="940"/>
      <c r="G13" s="941"/>
      <c r="H13" s="167"/>
    </row>
    <row r="15" spans="2:11" x14ac:dyDescent="0.2">
      <c r="C15" s="170"/>
      <c r="D15" s="170"/>
      <c r="E15" s="170"/>
      <c r="F15" s="170"/>
    </row>
    <row r="16" spans="2:11" ht="15" hidden="1" x14ac:dyDescent="0.2">
      <c r="B16" s="175"/>
      <c r="C16" s="51"/>
      <c r="D16" s="51"/>
      <c r="E16" s="51"/>
      <c r="F16" s="51"/>
      <c r="G16" s="51"/>
      <c r="H16" s="51"/>
      <c r="I16" s="51"/>
    </row>
    <row r="17" spans="2:9" ht="15" hidden="1" x14ac:dyDescent="0.2">
      <c r="B17" s="943" t="s">
        <v>317</v>
      </c>
      <c r="C17" s="943"/>
      <c r="D17" s="943"/>
      <c r="E17" s="943"/>
      <c r="F17" s="943"/>
      <c r="G17" s="176"/>
      <c r="H17" s="6"/>
      <c r="I17" s="6"/>
    </row>
    <row r="18" spans="2:9" hidden="1" x14ac:dyDescent="0.2">
      <c r="B18" s="944" t="s">
        <v>260</v>
      </c>
      <c r="C18" s="944"/>
      <c r="D18" s="944"/>
      <c r="E18" s="944"/>
      <c r="F18" s="944"/>
      <c r="G18" s="6"/>
      <c r="H18" s="6"/>
      <c r="I18" s="6"/>
    </row>
    <row r="19" spans="2:9" ht="15" hidden="1" x14ac:dyDescent="0.2">
      <c r="B19" s="160"/>
      <c r="C19" s="160">
        <v>2018</v>
      </c>
      <c r="D19" s="160">
        <f>C19+1</f>
        <v>2019</v>
      </c>
      <c r="E19" s="160">
        <f>D19+1</f>
        <v>2020</v>
      </c>
      <c r="F19" s="160">
        <f>E19+1</f>
        <v>2021</v>
      </c>
      <c r="G19" s="6"/>
      <c r="H19" s="6"/>
      <c r="I19" s="6"/>
    </row>
    <row r="20" spans="2:9" hidden="1" x14ac:dyDescent="0.2">
      <c r="B20" s="161" t="s">
        <v>266</v>
      </c>
      <c r="C20" s="171">
        <v>0.58460652035041361</v>
      </c>
      <c r="D20" s="171">
        <v>2.4580584752042984</v>
      </c>
      <c r="E20" s="171">
        <v>3.0617435541717652</v>
      </c>
      <c r="F20" s="171">
        <v>3.3132614902030166</v>
      </c>
      <c r="G20" s="6"/>
      <c r="H20" s="6"/>
      <c r="I20" s="6"/>
    </row>
    <row r="21" spans="2:9" hidden="1" x14ac:dyDescent="0.2">
      <c r="B21" s="126" t="s">
        <v>267</v>
      </c>
      <c r="C21" s="172">
        <v>0.1236251712846544</v>
      </c>
      <c r="D21" s="172">
        <v>1.291659746746757</v>
      </c>
      <c r="E21" s="172">
        <v>2.0176643826775784</v>
      </c>
      <c r="F21" s="172">
        <v>2.3810909878139941</v>
      </c>
      <c r="G21" s="6"/>
      <c r="H21" s="6"/>
      <c r="I21" s="6"/>
    </row>
    <row r="22" spans="2:9" hidden="1" x14ac:dyDescent="0.2">
      <c r="B22" s="126" t="s">
        <v>268</v>
      </c>
      <c r="C22" s="172">
        <v>0.46836364626724708</v>
      </c>
      <c r="D22" s="172">
        <v>1.7915739412791529</v>
      </c>
      <c r="E22" s="172">
        <v>2.3837634149020825</v>
      </c>
      <c r="F22" s="172">
        <v>2.7365883936560649</v>
      </c>
      <c r="G22" s="6"/>
      <c r="H22" s="6"/>
      <c r="I22" s="6"/>
    </row>
    <row r="23" spans="2:9" hidden="1" x14ac:dyDescent="0.2">
      <c r="B23" s="126" t="s">
        <v>269</v>
      </c>
      <c r="C23" s="172">
        <v>-1.2363978334288763</v>
      </c>
      <c r="D23" s="172">
        <v>-2.8673406403006529</v>
      </c>
      <c r="E23" s="172">
        <v>-4.7470689338690404</v>
      </c>
      <c r="F23" s="172">
        <v>-6.7141933085775323</v>
      </c>
      <c r="G23" s="6"/>
      <c r="H23" s="6"/>
      <c r="I23" s="6"/>
    </row>
    <row r="24" spans="2:9" hidden="1" x14ac:dyDescent="0.2">
      <c r="B24" s="165" t="s">
        <v>270</v>
      </c>
      <c r="C24" s="173">
        <v>0.71751134867761035</v>
      </c>
      <c r="D24" s="173">
        <v>2.2409027921069198</v>
      </c>
      <c r="E24" s="173">
        <v>2.8760546327384287</v>
      </c>
      <c r="F24" s="173">
        <v>2.5928995728097828</v>
      </c>
      <c r="G24" s="6"/>
      <c r="H24" s="6"/>
      <c r="I24" s="6"/>
    </row>
    <row r="25" spans="2:9" hidden="1" x14ac:dyDescent="0.2">
      <c r="B25" s="936" t="s">
        <v>271</v>
      </c>
      <c r="C25" s="942"/>
      <c r="D25" s="937"/>
      <c r="E25" s="937"/>
      <c r="F25" s="938"/>
      <c r="G25" s="6"/>
      <c r="H25" s="6"/>
      <c r="I25" s="6"/>
    </row>
    <row r="26" spans="2:9" hidden="1" x14ac:dyDescent="0.2">
      <c r="B26" s="6"/>
      <c r="C26" s="6"/>
      <c r="D26" s="6"/>
      <c r="E26" s="6"/>
      <c r="F26" s="6"/>
      <c r="G26" s="6"/>
      <c r="H26" s="6"/>
      <c r="I26" s="6"/>
    </row>
    <row r="27" spans="2:9" x14ac:dyDescent="0.2">
      <c r="B27" s="6"/>
      <c r="C27" s="6"/>
      <c r="D27" s="6"/>
      <c r="E27" s="6"/>
      <c r="F27" s="6"/>
      <c r="G27" s="6"/>
      <c r="H27" s="6"/>
      <c r="I27" s="6"/>
    </row>
  </sheetData>
  <customSheetViews>
    <customSheetView guid="{D9923E01-8E0B-4059-8B75-CB8B1B3B57F0}" showGridLines="0" fitToPage="1" hiddenRows="1" hiddenColumns="1">
      <pageMargins left="0.70866141732283472" right="0.70866141732283472" top="0.74803149606299213" bottom="0.74803149606299213" header="0.31496062992125984" footer="0.31496062992125984"/>
      <pageSetup paperSize="9" orientation="landscape" r:id="rId1"/>
    </customSheetView>
  </customSheetViews>
  <mergeCells count="6">
    <mergeCell ref="B25:F25"/>
    <mergeCell ref="B3:H3"/>
    <mergeCell ref="B4:H4"/>
    <mergeCell ref="B17:F17"/>
    <mergeCell ref="B18:F18"/>
    <mergeCell ref="B13:G13"/>
  </mergeCells>
  <pageMargins left="0.70866141732283472" right="0.70866141732283472" top="0.74803149606299213" bottom="0.74803149606299213" header="0.31496062992125984" footer="0.31496062992125984"/>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R16"/>
  <sheetViews>
    <sheetView showGridLines="0" workbookViewId="0"/>
  </sheetViews>
  <sheetFormatPr baseColWidth="10" defaultRowHeight="15" x14ac:dyDescent="0.25"/>
  <cols>
    <col min="2" max="2" width="30.28515625" style="570" customWidth="1"/>
    <col min="3" max="17" width="6.5703125" customWidth="1"/>
  </cols>
  <sheetData>
    <row r="1" spans="1:18" x14ac:dyDescent="0.25">
      <c r="A1" s="210"/>
      <c r="B1" s="949" t="s">
        <v>537</v>
      </c>
      <c r="C1" s="949"/>
      <c r="D1" s="949"/>
      <c r="E1" s="949"/>
      <c r="F1" s="949"/>
      <c r="G1" s="949"/>
      <c r="H1" s="949"/>
      <c r="I1" s="949"/>
      <c r="J1" s="949"/>
      <c r="K1" s="949"/>
      <c r="L1" s="949"/>
      <c r="M1" s="950"/>
      <c r="N1" s="950"/>
      <c r="O1" s="950"/>
      <c r="P1" s="950"/>
      <c r="Q1" s="950"/>
      <c r="R1" s="211"/>
    </row>
    <row r="2" spans="1:18" x14ac:dyDescent="0.25">
      <c r="A2" s="210"/>
      <c r="B2" s="951" t="s">
        <v>56</v>
      </c>
      <c r="C2" s="951"/>
      <c r="D2" s="951"/>
      <c r="E2" s="951"/>
      <c r="F2" s="951"/>
      <c r="G2" s="951"/>
      <c r="H2" s="951"/>
      <c r="I2" s="951"/>
      <c r="J2" s="951"/>
      <c r="K2" s="951"/>
      <c r="L2" s="951"/>
      <c r="M2" s="952"/>
      <c r="N2" s="952"/>
      <c r="O2" s="952"/>
      <c r="P2" s="952"/>
      <c r="Q2" s="952"/>
      <c r="R2" s="211"/>
    </row>
    <row r="3" spans="1:18" x14ac:dyDescent="0.25">
      <c r="A3" s="210"/>
      <c r="B3" s="567"/>
      <c r="C3" s="953">
        <v>2016</v>
      </c>
      <c r="D3" s="954"/>
      <c r="E3" s="955"/>
      <c r="F3" s="956">
        <f>+C3+1</f>
        <v>2017</v>
      </c>
      <c r="G3" s="957"/>
      <c r="H3" s="958"/>
      <c r="I3" s="956">
        <f>+F3+1</f>
        <v>2018</v>
      </c>
      <c r="J3" s="957"/>
      <c r="K3" s="958"/>
      <c r="L3" s="956">
        <f>+I3+1</f>
        <v>2019</v>
      </c>
      <c r="M3" s="957"/>
      <c r="N3" s="958"/>
      <c r="O3" s="956">
        <f>+L3+1</f>
        <v>2020</v>
      </c>
      <c r="P3" s="957"/>
      <c r="Q3" s="958"/>
      <c r="R3" s="210"/>
    </row>
    <row r="4" spans="1:18" x14ac:dyDescent="0.25">
      <c r="A4" s="212"/>
      <c r="B4" s="568"/>
      <c r="C4" s="213" t="s">
        <v>496</v>
      </c>
      <c r="D4" s="214" t="s">
        <v>105</v>
      </c>
      <c r="E4" s="213" t="s">
        <v>310</v>
      </c>
      <c r="F4" s="213" t="s">
        <v>496</v>
      </c>
      <c r="G4" s="214" t="s">
        <v>105</v>
      </c>
      <c r="H4" s="213" t="s">
        <v>310</v>
      </c>
      <c r="I4" s="213" t="s">
        <v>496</v>
      </c>
      <c r="J4" s="214" t="s">
        <v>105</v>
      </c>
      <c r="K4" s="213" t="s">
        <v>310</v>
      </c>
      <c r="L4" s="213" t="s">
        <v>496</v>
      </c>
      <c r="M4" s="214" t="s">
        <v>105</v>
      </c>
      <c r="N4" s="213" t="s">
        <v>310</v>
      </c>
      <c r="O4" s="213" t="s">
        <v>496</v>
      </c>
      <c r="P4" s="214" t="s">
        <v>105</v>
      </c>
      <c r="Q4" s="213" t="s">
        <v>310</v>
      </c>
      <c r="R4" s="215"/>
    </row>
    <row r="5" spans="1:18" ht="25.5" x14ac:dyDescent="0.25">
      <c r="A5" s="210"/>
      <c r="B5" s="216" t="s">
        <v>146</v>
      </c>
      <c r="C5" s="245">
        <v>-0.29499999999999998</v>
      </c>
      <c r="D5" s="245">
        <v>-0.26</v>
      </c>
      <c r="E5" s="245">
        <v>-3.4999999999999976E-2</v>
      </c>
      <c r="F5" s="245">
        <v>-0.3</v>
      </c>
      <c r="G5" s="245">
        <v>-0.3</v>
      </c>
      <c r="H5" s="245">
        <v>0</v>
      </c>
      <c r="I5" s="245">
        <v>-0.33100000000000002</v>
      </c>
      <c r="J5" s="245">
        <v>-0.32</v>
      </c>
      <c r="K5" s="245">
        <v>-1.100000000000001E-2</v>
      </c>
      <c r="L5" s="245">
        <v>-0.31</v>
      </c>
      <c r="M5" s="245">
        <v>-0.36</v>
      </c>
      <c r="N5" s="245">
        <v>4.9999999999999989E-2</v>
      </c>
      <c r="O5" s="245">
        <v>-0.35</v>
      </c>
      <c r="P5" s="245">
        <v>-0.4</v>
      </c>
      <c r="Q5" s="245">
        <v>5.0000000000000044E-2</v>
      </c>
      <c r="R5" s="211"/>
    </row>
    <row r="6" spans="1:18" ht="25.5" x14ac:dyDescent="0.25">
      <c r="A6" s="210"/>
      <c r="B6" s="217" t="s">
        <v>147</v>
      </c>
      <c r="C6" s="246">
        <v>1.6779999999999999</v>
      </c>
      <c r="D6" s="246">
        <v>1.4</v>
      </c>
      <c r="E6" s="246">
        <v>0.27800000000000002</v>
      </c>
      <c r="F6" s="246">
        <v>1.74</v>
      </c>
      <c r="G6" s="246">
        <v>1.74</v>
      </c>
      <c r="H6" s="246">
        <v>0</v>
      </c>
      <c r="I6" s="246">
        <v>1.62</v>
      </c>
      <c r="J6" s="246">
        <v>1.4216573106844845</v>
      </c>
      <c r="K6" s="246">
        <v>0.19834268931551557</v>
      </c>
      <c r="L6" s="246">
        <v>1.2554275362318841</v>
      </c>
      <c r="M6" s="246">
        <v>0.66</v>
      </c>
      <c r="N6" s="246">
        <v>0.59542753623188405</v>
      </c>
      <c r="O6" s="246">
        <v>0.98</v>
      </c>
      <c r="P6" s="246">
        <v>0</v>
      </c>
      <c r="Q6" s="246">
        <v>0.98</v>
      </c>
      <c r="R6" s="211"/>
    </row>
    <row r="7" spans="1:18" x14ac:dyDescent="0.25">
      <c r="A7" s="210"/>
      <c r="B7" s="217" t="s">
        <v>2</v>
      </c>
      <c r="C7" s="246">
        <v>1.0900000000000001</v>
      </c>
      <c r="D7" s="246">
        <v>1.1100000000000001</v>
      </c>
      <c r="E7" s="246">
        <v>-2.0000000000000018E-2</v>
      </c>
      <c r="F7" s="246">
        <v>1.07</v>
      </c>
      <c r="G7" s="246">
        <v>1.1299999999999999</v>
      </c>
      <c r="H7" s="246">
        <v>-5.9999999999999831E-2</v>
      </c>
      <c r="I7" s="246">
        <v>1.23</v>
      </c>
      <c r="J7" s="246">
        <v>1.18</v>
      </c>
      <c r="K7" s="246">
        <v>5.0000000000000044E-2</v>
      </c>
      <c r="L7" s="246">
        <v>1.1299999999999999</v>
      </c>
      <c r="M7" s="246">
        <v>1.1200000000000001</v>
      </c>
      <c r="N7" s="246">
        <v>9.9999999999997868E-3</v>
      </c>
      <c r="O7" s="246">
        <v>1.0900000000000001</v>
      </c>
      <c r="P7" s="246">
        <v>1.1399999999999999</v>
      </c>
      <c r="Q7" s="246">
        <v>-4.9999999999999822E-2</v>
      </c>
      <c r="R7" s="211"/>
    </row>
    <row r="8" spans="1:18" ht="25.5" x14ac:dyDescent="0.25">
      <c r="A8" s="210"/>
      <c r="B8" s="217" t="s">
        <v>106</v>
      </c>
      <c r="C8" s="246">
        <v>1.1599999999999999</v>
      </c>
      <c r="D8" s="246">
        <v>2.69</v>
      </c>
      <c r="E8" s="246">
        <v>-1.53</v>
      </c>
      <c r="F8" s="246">
        <v>0.53</v>
      </c>
      <c r="G8" s="246">
        <v>2.08</v>
      </c>
      <c r="H8" s="246">
        <v>-1.55</v>
      </c>
      <c r="I8" s="246">
        <v>4.7</v>
      </c>
      <c r="J8" s="246">
        <v>4.84</v>
      </c>
      <c r="K8" s="246">
        <v>-0.13999999999999968</v>
      </c>
      <c r="L8" s="246">
        <v>-1.6</v>
      </c>
      <c r="M8" s="246">
        <v>-2.605</v>
      </c>
      <c r="N8" s="246">
        <v>1.0049999999999999</v>
      </c>
      <c r="O8" s="246" t="s">
        <v>328</v>
      </c>
      <c r="P8" s="246" t="s">
        <v>328</v>
      </c>
      <c r="Q8" s="246" t="s">
        <v>328</v>
      </c>
      <c r="R8" s="211"/>
    </row>
    <row r="9" spans="1:18" ht="25.5" x14ac:dyDescent="0.25">
      <c r="A9" s="210"/>
      <c r="B9" s="217" t="s">
        <v>3</v>
      </c>
      <c r="C9" s="246">
        <v>3.4</v>
      </c>
      <c r="D9" s="246">
        <v>3.2</v>
      </c>
      <c r="E9" s="246">
        <v>-0.19999999999999973</v>
      </c>
      <c r="F9" s="246">
        <v>3.7</v>
      </c>
      <c r="G9" s="246">
        <v>3.8893956340628919</v>
      </c>
      <c r="H9" s="246">
        <v>0.18939563406289173</v>
      </c>
      <c r="I9" s="246">
        <v>4.2081179947097871</v>
      </c>
      <c r="J9" s="246">
        <v>3.9</v>
      </c>
      <c r="K9" s="246">
        <v>-0.30811799470978718</v>
      </c>
      <c r="L9" s="246">
        <v>3.6</v>
      </c>
      <c r="M9" s="246">
        <v>3</v>
      </c>
      <c r="N9" s="246">
        <v>-0.60000000000000009</v>
      </c>
      <c r="O9" s="246">
        <v>-2.9</v>
      </c>
      <c r="P9" s="246">
        <v>-2.4</v>
      </c>
      <c r="Q9" s="246">
        <v>0.5</v>
      </c>
      <c r="R9" s="211"/>
    </row>
    <row r="10" spans="1:18" ht="25.5" x14ac:dyDescent="0.25">
      <c r="A10" s="210"/>
      <c r="B10" s="217" t="s">
        <v>60</v>
      </c>
      <c r="C10" s="246">
        <v>1.4</v>
      </c>
      <c r="D10" s="246">
        <v>1.8</v>
      </c>
      <c r="E10" s="246">
        <v>0.40000000000000013</v>
      </c>
      <c r="F10" s="246">
        <v>1.7</v>
      </c>
      <c r="G10" s="246">
        <v>2.5</v>
      </c>
      <c r="H10" s="246">
        <v>0.8</v>
      </c>
      <c r="I10" s="246">
        <v>2.3704118634876998</v>
      </c>
      <c r="J10" s="246">
        <v>1.8</v>
      </c>
      <c r="K10" s="246">
        <v>-0.57041186348769979</v>
      </c>
      <c r="L10" s="246">
        <v>1.2</v>
      </c>
      <c r="M10" s="246">
        <v>1.2</v>
      </c>
      <c r="N10" s="246">
        <v>0</v>
      </c>
      <c r="O10" s="246">
        <v>-7.5</v>
      </c>
      <c r="P10" s="246">
        <v>-9.1</v>
      </c>
      <c r="Q10" s="246">
        <v>-1.5999999999999996</v>
      </c>
      <c r="R10" s="211"/>
    </row>
    <row r="11" spans="1:18" ht="25.5" x14ac:dyDescent="0.25">
      <c r="A11" s="210"/>
      <c r="B11" s="217" t="s">
        <v>107</v>
      </c>
      <c r="C11" s="246">
        <v>2.2000000000000002</v>
      </c>
      <c r="D11" s="246">
        <v>0.9</v>
      </c>
      <c r="E11" s="246">
        <v>-1.3000000000000003</v>
      </c>
      <c r="F11" s="246">
        <v>3</v>
      </c>
      <c r="G11" s="246">
        <v>5.1259406848923659</v>
      </c>
      <c r="H11" s="246">
        <v>2.1259406848923659</v>
      </c>
      <c r="I11" s="246">
        <v>4.9958537063512676</v>
      </c>
      <c r="J11" s="246">
        <v>4.7</v>
      </c>
      <c r="K11" s="246">
        <v>-0.2958537063512674</v>
      </c>
      <c r="L11" s="246">
        <v>3</v>
      </c>
      <c r="M11" s="246">
        <v>2.3800790110245762</v>
      </c>
      <c r="N11" s="246">
        <v>-0.6199209889754238</v>
      </c>
      <c r="O11" s="246" t="s">
        <v>328</v>
      </c>
      <c r="P11" s="246" t="s">
        <v>328</v>
      </c>
      <c r="Q11" s="246" t="s">
        <v>328</v>
      </c>
      <c r="R11" s="211"/>
    </row>
    <row r="12" spans="1:18" ht="25.5" x14ac:dyDescent="0.25">
      <c r="A12" s="210"/>
      <c r="B12" s="217" t="s">
        <v>31</v>
      </c>
      <c r="C12" s="246">
        <v>4.0999999999999996</v>
      </c>
      <c r="D12" s="246">
        <v>2.9412264879999999</v>
      </c>
      <c r="E12" s="246">
        <v>-1.1587735119999998</v>
      </c>
      <c r="F12" s="246">
        <v>3.5936494369999998</v>
      </c>
      <c r="G12" s="246">
        <v>4.4000000000000004</v>
      </c>
      <c r="H12" s="246">
        <v>0.80635056300000052</v>
      </c>
      <c r="I12" s="246">
        <v>4.5</v>
      </c>
      <c r="J12" s="246">
        <v>3</v>
      </c>
      <c r="K12" s="246">
        <v>-1.5</v>
      </c>
      <c r="L12" s="246">
        <v>2.6</v>
      </c>
      <c r="M12" s="246">
        <v>2.3800790110245762</v>
      </c>
      <c r="N12" s="246">
        <v>-0.21992098897542389</v>
      </c>
      <c r="O12" s="246">
        <v>-10.683341590179124</v>
      </c>
      <c r="P12" s="246">
        <v>-10.0842081321602</v>
      </c>
      <c r="Q12" s="246">
        <v>0.59913345801892426</v>
      </c>
      <c r="R12" s="211"/>
    </row>
    <row r="13" spans="1:18" ht="25.5" x14ac:dyDescent="0.25">
      <c r="A13" s="210"/>
      <c r="B13" s="217" t="s">
        <v>4</v>
      </c>
      <c r="C13" s="246">
        <v>39.700000000000003</v>
      </c>
      <c r="D13" s="246">
        <v>44.8</v>
      </c>
      <c r="E13" s="246">
        <v>-5.0999999999999943</v>
      </c>
      <c r="F13" s="246">
        <v>53.5</v>
      </c>
      <c r="G13" s="246">
        <v>54.2</v>
      </c>
      <c r="H13" s="246">
        <v>-0.70000000000000284</v>
      </c>
      <c r="I13" s="246">
        <v>67.7</v>
      </c>
      <c r="J13" s="246">
        <v>71.5</v>
      </c>
      <c r="K13" s="246">
        <v>-3.7999999999999972</v>
      </c>
      <c r="L13" s="246">
        <v>68.900000000000006</v>
      </c>
      <c r="M13" s="246">
        <v>64.099999999999994</v>
      </c>
      <c r="N13" s="246">
        <v>4.8000000000000114</v>
      </c>
      <c r="O13" s="246">
        <v>38.4</v>
      </c>
      <c r="P13" s="246">
        <v>42.3</v>
      </c>
      <c r="Q13" s="246">
        <v>-3.8999999999999986</v>
      </c>
      <c r="R13" s="211"/>
    </row>
    <row r="14" spans="1:18" ht="25.5" x14ac:dyDescent="0.25">
      <c r="A14" s="210"/>
      <c r="B14" s="217" t="s">
        <v>108</v>
      </c>
      <c r="C14" s="247">
        <v>36.422018348623851</v>
      </c>
      <c r="D14" s="247">
        <v>40.360360360360353</v>
      </c>
      <c r="E14" s="247">
        <v>-3.938342011736502</v>
      </c>
      <c r="F14" s="247">
        <v>50</v>
      </c>
      <c r="G14" s="247">
        <v>47.964601769911511</v>
      </c>
      <c r="H14" s="247">
        <v>2.0353982300884894</v>
      </c>
      <c r="I14" s="247">
        <v>55.040650406504071</v>
      </c>
      <c r="J14" s="247">
        <v>60.593220338983052</v>
      </c>
      <c r="K14" s="247">
        <v>-5.5525699324789812</v>
      </c>
      <c r="L14" s="247">
        <v>60.973451327433636</v>
      </c>
      <c r="M14" s="247">
        <v>57.232142857142847</v>
      </c>
      <c r="N14" s="247">
        <v>3.7413084702907895</v>
      </c>
      <c r="O14" s="247">
        <v>35.229357798165132</v>
      </c>
      <c r="P14" s="247">
        <v>37.10526315789474</v>
      </c>
      <c r="Q14" s="247">
        <v>-1.8759053597296074</v>
      </c>
      <c r="R14" s="211"/>
    </row>
    <row r="15" spans="1:18" ht="51.75" customHeight="1" x14ac:dyDescent="0.25">
      <c r="A15" s="210"/>
      <c r="B15" s="945" t="s">
        <v>145</v>
      </c>
      <c r="C15" s="946"/>
      <c r="D15" s="946"/>
      <c r="E15" s="946"/>
      <c r="F15" s="947"/>
      <c r="G15" s="947"/>
      <c r="H15" s="947"/>
      <c r="I15" s="947"/>
      <c r="J15" s="947"/>
      <c r="K15" s="947"/>
      <c r="L15" s="947"/>
      <c r="M15" s="947"/>
      <c r="N15" s="947"/>
      <c r="O15" s="947"/>
      <c r="P15" s="947"/>
      <c r="Q15" s="948"/>
      <c r="R15" s="211"/>
    </row>
    <row r="16" spans="1:18" x14ac:dyDescent="0.25">
      <c r="A16" s="210"/>
      <c r="B16" s="569"/>
      <c r="C16" s="218"/>
      <c r="D16" s="218"/>
      <c r="E16" s="218"/>
      <c r="F16" s="218"/>
      <c r="G16" s="218"/>
      <c r="H16" s="218"/>
      <c r="I16" s="218"/>
      <c r="J16" s="218"/>
      <c r="K16" s="218"/>
      <c r="L16" s="218"/>
      <c r="M16" s="219"/>
      <c r="N16" s="219"/>
      <c r="O16" s="210"/>
      <c r="P16" s="210"/>
      <c r="Q16" s="210"/>
      <c r="R16" s="211"/>
    </row>
  </sheetData>
  <mergeCells count="8">
    <mergeCell ref="B15:Q15"/>
    <mergeCell ref="B1:Q1"/>
    <mergeCell ref="B2:Q2"/>
    <mergeCell ref="C3:E3"/>
    <mergeCell ref="F3:H3"/>
    <mergeCell ref="I3:K3"/>
    <mergeCell ref="L3:N3"/>
    <mergeCell ref="O3:Q3"/>
  </mergeCells>
  <conditionalFormatting sqref="C5:E14">
    <cfRule type="expression" dxfId="33" priority="5">
      <formula>$E5&lt;0</formula>
    </cfRule>
  </conditionalFormatting>
  <conditionalFormatting sqref="F5:H14">
    <cfRule type="expression" dxfId="32" priority="4">
      <formula>$H5&lt;0</formula>
    </cfRule>
  </conditionalFormatting>
  <conditionalFormatting sqref="I5:K14">
    <cfRule type="expression" dxfId="31" priority="3">
      <formula>$K5&lt;0</formula>
    </cfRule>
  </conditionalFormatting>
  <conditionalFormatting sqref="L5:N14">
    <cfRule type="expression" dxfId="30" priority="2">
      <formula>$N5&lt;0</formula>
    </cfRule>
  </conditionalFormatting>
  <conditionalFormatting sqref="O5:Q14">
    <cfRule type="expression" dxfId="29" priority="1">
      <formula>$Q5&lt;0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0000"/>
    <pageSetUpPr fitToPage="1"/>
  </sheetPr>
  <dimension ref="A2:I19"/>
  <sheetViews>
    <sheetView showGridLines="0" zoomScaleNormal="100" workbookViewId="0"/>
  </sheetViews>
  <sheetFormatPr baseColWidth="10" defaultColWidth="11.42578125" defaultRowHeight="14.25" x14ac:dyDescent="0.25"/>
  <cols>
    <col min="1" max="1" width="11.42578125" style="6"/>
    <col min="2" max="2" width="96.28515625" style="6" customWidth="1"/>
    <col min="3" max="3" width="15.85546875" style="6" customWidth="1"/>
    <col min="4" max="5" width="13.140625" style="6" bestFit="1" customWidth="1"/>
    <col min="6" max="9" width="13" style="6" bestFit="1" customWidth="1"/>
    <col min="10" max="16384" width="11.42578125" style="6"/>
  </cols>
  <sheetData>
    <row r="2" spans="1:9" ht="24.95" customHeight="1" x14ac:dyDescent="0.25">
      <c r="B2" s="799" t="s">
        <v>312</v>
      </c>
      <c r="C2" s="799"/>
      <c r="D2" s="799"/>
      <c r="E2" s="799"/>
      <c r="F2" s="799"/>
      <c r="G2" s="799"/>
      <c r="H2" s="799"/>
      <c r="I2" s="799"/>
    </row>
    <row r="3" spans="1:9" ht="20.100000000000001" customHeight="1" x14ac:dyDescent="0.25">
      <c r="B3" s="38"/>
      <c r="C3" s="813" t="s">
        <v>5</v>
      </c>
      <c r="D3" s="25" t="str">
        <f>+E3</f>
        <v>2020 (A)</v>
      </c>
      <c r="E3" s="25" t="s">
        <v>218</v>
      </c>
      <c r="F3" s="25" t="s">
        <v>71</v>
      </c>
      <c r="G3" s="25" t="s">
        <v>219</v>
      </c>
      <c r="H3" s="25" t="s">
        <v>220</v>
      </c>
      <c r="I3" s="25" t="s">
        <v>221</v>
      </c>
    </row>
    <row r="4" spans="1:9" ht="20.100000000000001" customHeight="1" x14ac:dyDescent="0.25">
      <c r="B4" s="335"/>
      <c r="C4" s="814"/>
      <c r="D4" s="331" t="s">
        <v>6</v>
      </c>
      <c r="E4" s="810" t="s">
        <v>7</v>
      </c>
      <c r="F4" s="811"/>
      <c r="G4" s="811"/>
      <c r="H4" s="811"/>
      <c r="I4" s="812"/>
    </row>
    <row r="5" spans="1:9" ht="20.100000000000001" customHeight="1" x14ac:dyDescent="0.2">
      <c r="A5" s="39"/>
      <c r="B5" s="27" t="s">
        <v>334</v>
      </c>
      <c r="C5" s="337"/>
      <c r="D5" s="338">
        <v>19.4222</v>
      </c>
      <c r="E5" s="28">
        <v>-4.1645695789047865</v>
      </c>
      <c r="F5" s="28">
        <v>2.0032626087590488</v>
      </c>
      <c r="G5" s="28">
        <v>2.2631732109398506</v>
      </c>
      <c r="H5" s="28">
        <v>1.0139592888605886</v>
      </c>
      <c r="I5" s="28">
        <v>1.7</v>
      </c>
    </row>
    <row r="6" spans="1:9" ht="20.100000000000001" customHeight="1" x14ac:dyDescent="0.2">
      <c r="A6" s="39"/>
      <c r="B6" s="339" t="s">
        <v>335</v>
      </c>
      <c r="C6" s="332"/>
      <c r="D6" s="340">
        <v>17.002199999999998</v>
      </c>
      <c r="E6" s="341">
        <v>-7.4805870413399482</v>
      </c>
      <c r="F6" s="341">
        <v>4.0426306425875191</v>
      </c>
      <c r="G6" s="341">
        <v>2.6943779086560982</v>
      </c>
      <c r="H6" s="341">
        <v>1.1426190800356117</v>
      </c>
      <c r="I6" s="341">
        <v>0.88251850839229373</v>
      </c>
    </row>
    <row r="7" spans="1:9" ht="20.100000000000001" customHeight="1" x14ac:dyDescent="0.2">
      <c r="A7" s="39"/>
      <c r="B7" s="29" t="s">
        <v>336</v>
      </c>
      <c r="C7" s="342"/>
      <c r="D7" s="343">
        <v>30633.359100000001</v>
      </c>
      <c r="E7" s="31">
        <v>-10.414365419336214</v>
      </c>
      <c r="F7" s="31">
        <v>7.5621026000000002</v>
      </c>
      <c r="G7" s="31">
        <v>2.0659519999999998</v>
      </c>
      <c r="H7" s="31">
        <v>1.2065159999999999</v>
      </c>
      <c r="I7" s="31">
        <v>1.9878067960702572</v>
      </c>
    </row>
    <row r="8" spans="1:9" ht="20.100000000000001" customHeight="1" x14ac:dyDescent="0.2">
      <c r="A8" s="39"/>
      <c r="B8" s="29" t="s">
        <v>337</v>
      </c>
      <c r="C8" s="342"/>
      <c r="D8" s="340">
        <v>54.807577452901832</v>
      </c>
      <c r="E8" s="341">
        <v>-6.9644587823721293</v>
      </c>
      <c r="F8" s="341">
        <v>4.4494981590062155</v>
      </c>
      <c r="G8" s="341">
        <v>4.6029202379273881</v>
      </c>
      <c r="H8" s="341">
        <v>2.4846330229511659</v>
      </c>
      <c r="I8" s="341">
        <v>0.38132428325494683</v>
      </c>
    </row>
    <row r="9" spans="1:9" s="42" customFormat="1" ht="20.100000000000001" customHeight="1" x14ac:dyDescent="0.2">
      <c r="A9" s="301"/>
      <c r="B9" s="29" t="s">
        <v>338</v>
      </c>
      <c r="C9" s="342"/>
      <c r="D9" s="340">
        <v>62.608587759569353</v>
      </c>
      <c r="E9" s="341">
        <v>-3.629942604209524</v>
      </c>
      <c r="F9" s="341">
        <v>2.4021550038081374</v>
      </c>
      <c r="G9" s="341">
        <v>4.1637017381420227</v>
      </c>
      <c r="H9" s="341">
        <v>2.3542661053914449</v>
      </c>
      <c r="I9" s="341">
        <v>1.1947444468068946</v>
      </c>
    </row>
    <row r="10" spans="1:9" s="42" customFormat="1" ht="20.100000000000001" customHeight="1" x14ac:dyDescent="0.2">
      <c r="A10" s="301"/>
      <c r="B10" s="29" t="s">
        <v>340</v>
      </c>
      <c r="C10" s="342"/>
      <c r="D10" s="340">
        <v>3.4749167642073892E-2</v>
      </c>
      <c r="E10" s="341">
        <v>-0.47398582612298013</v>
      </c>
      <c r="F10" s="341">
        <v>-0.94848155128752776</v>
      </c>
      <c r="G10" s="341">
        <v>4.8050436120097517</v>
      </c>
      <c r="H10" s="341">
        <v>2.289644551287684</v>
      </c>
      <c r="I10" s="341">
        <v>9.8050936814364498E-2</v>
      </c>
    </row>
    <row r="11" spans="1:9" s="42" customFormat="1" ht="20.100000000000001" customHeight="1" x14ac:dyDescent="0.2">
      <c r="A11" s="301"/>
      <c r="B11" s="29" t="s">
        <v>341</v>
      </c>
      <c r="C11" s="342"/>
      <c r="D11" s="340">
        <v>36.805173212679556</v>
      </c>
      <c r="E11" s="341">
        <v>1.3791060442214231</v>
      </c>
      <c r="F11" s="341">
        <v>0.85825197182058943</v>
      </c>
      <c r="G11" s="341">
        <v>1.5219606444630385</v>
      </c>
      <c r="H11" s="341">
        <v>1.7570140000980401</v>
      </c>
      <c r="I11" s="341">
        <v>1.7754906918794777</v>
      </c>
    </row>
    <row r="12" spans="1:9" s="42" customFormat="1" ht="20.100000000000001" customHeight="1" x14ac:dyDescent="0.2">
      <c r="A12" s="301"/>
      <c r="B12" s="29" t="s">
        <v>342</v>
      </c>
      <c r="C12" s="342"/>
      <c r="D12" s="344" t="s">
        <v>332</v>
      </c>
      <c r="E12" s="341">
        <v>5.1977230104355288</v>
      </c>
      <c r="F12" s="341">
        <v>-1.5076860754836052</v>
      </c>
      <c r="G12" s="341">
        <v>-2.5361436369841117</v>
      </c>
      <c r="H12" s="341">
        <v>-0.5835146184121176</v>
      </c>
      <c r="I12" s="341">
        <v>0.57388972939977911</v>
      </c>
    </row>
    <row r="13" spans="1:9" s="42" customFormat="1" ht="20.100000000000001" customHeight="1" x14ac:dyDescent="0.2">
      <c r="A13" s="301"/>
      <c r="B13" s="29" t="s">
        <v>343</v>
      </c>
      <c r="C13" s="345" t="s">
        <v>17</v>
      </c>
      <c r="D13" s="340">
        <v>540.13800000000003</v>
      </c>
      <c r="E13" s="341">
        <v>-5.4062289845326124</v>
      </c>
      <c r="F13" s="341">
        <v>4.4116161000000487</v>
      </c>
      <c r="G13" s="341">
        <v>3.8405740336572514</v>
      </c>
      <c r="H13" s="341">
        <v>2.8702133522803264</v>
      </c>
      <c r="I13" s="341">
        <v>2.6536141440239192</v>
      </c>
    </row>
    <row r="14" spans="1:9" s="42" customFormat="1" ht="20.100000000000001" customHeight="1" x14ac:dyDescent="0.2">
      <c r="A14" s="301"/>
      <c r="B14" s="32" t="s">
        <v>339</v>
      </c>
      <c r="C14" s="346"/>
      <c r="D14" s="347" t="s">
        <v>332</v>
      </c>
      <c r="E14" s="348">
        <v>15.531933846016807</v>
      </c>
      <c r="F14" s="348">
        <v>15.150205073200823</v>
      </c>
      <c r="G14" s="348">
        <v>14.080801321143696</v>
      </c>
      <c r="H14" s="348">
        <v>13.206587738805109</v>
      </c>
      <c r="I14" s="348">
        <v>12.669804058959173</v>
      </c>
    </row>
    <row r="15" spans="1:9" ht="20.100000000000001" customHeight="1" x14ac:dyDescent="0.25">
      <c r="B15" s="17" t="s">
        <v>361</v>
      </c>
      <c r="C15" s="349"/>
      <c r="D15" s="40"/>
      <c r="E15" s="40"/>
      <c r="F15" s="40"/>
      <c r="G15" s="40"/>
      <c r="H15" s="40"/>
      <c r="I15" s="41"/>
    </row>
    <row r="16" spans="1:9" ht="20.100000000000001" customHeight="1" x14ac:dyDescent="0.25">
      <c r="B16" s="36" t="s">
        <v>72</v>
      </c>
      <c r="C16" s="23"/>
      <c r="D16" s="42"/>
      <c r="E16" s="42"/>
      <c r="F16" s="42"/>
      <c r="G16" s="42"/>
      <c r="H16" s="42"/>
      <c r="I16" s="336"/>
    </row>
    <row r="17" spans="2:9" ht="20.100000000000001" customHeight="1" x14ac:dyDescent="0.25">
      <c r="B17" s="20" t="s">
        <v>94</v>
      </c>
      <c r="C17" s="21"/>
      <c r="D17" s="43"/>
      <c r="E17" s="43"/>
      <c r="F17" s="43"/>
      <c r="G17" s="43"/>
      <c r="H17" s="43"/>
      <c r="I17" s="44"/>
    </row>
    <row r="19" spans="2:9" x14ac:dyDescent="0.25">
      <c r="D19" s="45"/>
      <c r="E19" s="45"/>
      <c r="F19" s="45"/>
      <c r="G19" s="45"/>
      <c r="H19" s="45"/>
      <c r="I19" s="45"/>
    </row>
  </sheetData>
  <customSheetViews>
    <customSheetView guid="{D9923E01-8E0B-4059-8B75-CB8B1B3B57F0}" showGridLines="0" fitToPage="1">
      <pageMargins left="0.7" right="0.7" top="0.75" bottom="0.75" header="0.3" footer="0.3"/>
      <pageSetup paperSize="9" scale="83" orientation="landscape" r:id="rId1"/>
    </customSheetView>
  </customSheetViews>
  <mergeCells count="3">
    <mergeCell ref="E4:I4"/>
    <mergeCell ref="B2:I2"/>
    <mergeCell ref="C3:C4"/>
  </mergeCells>
  <pageMargins left="0.7" right="0.7" top="0.75" bottom="0.75" header="0.3" footer="0.3"/>
  <pageSetup paperSize="9" scale="83"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80"/>
  <sheetViews>
    <sheetView showGridLines="0" workbookViewId="0"/>
  </sheetViews>
  <sheetFormatPr baseColWidth="10" defaultColWidth="11.42578125" defaultRowHeight="15" x14ac:dyDescent="0.25"/>
  <cols>
    <col min="1" max="1" width="11.42578125" style="3"/>
    <col min="2" max="2" width="47.28515625" style="583" customWidth="1"/>
    <col min="3" max="18" width="7.42578125" style="3" customWidth="1"/>
    <col min="19" max="19" width="11.42578125" style="3"/>
    <col min="20" max="20" width="11.42578125" style="772"/>
    <col min="21" max="26" width="11.42578125" style="772" hidden="1" customWidth="1"/>
    <col min="27" max="27" width="11.42578125" style="772"/>
    <col min="28" max="16384" width="11.42578125" style="3"/>
  </cols>
  <sheetData>
    <row r="1" spans="2:27" x14ac:dyDescent="0.25">
      <c r="B1" s="777"/>
      <c r="E1" s="779" t="s">
        <v>538</v>
      </c>
    </row>
    <row r="2" spans="2:27" x14ac:dyDescent="0.25">
      <c r="B2" s="778"/>
      <c r="E2" s="780" t="s">
        <v>539</v>
      </c>
    </row>
    <row r="3" spans="2:27" ht="15.75" thickBot="1" x14ac:dyDescent="0.3">
      <c r="C3" s="582"/>
      <c r="D3" s="582"/>
      <c r="E3" s="582"/>
      <c r="F3" s="582"/>
      <c r="G3" s="582"/>
      <c r="H3" s="582"/>
      <c r="I3" s="582"/>
      <c r="J3" s="582"/>
      <c r="K3" s="582"/>
      <c r="L3" s="582"/>
      <c r="M3" s="582"/>
      <c r="N3" s="582"/>
      <c r="O3" s="582"/>
      <c r="P3" s="582"/>
      <c r="Q3" s="582"/>
      <c r="R3" s="582"/>
    </row>
    <row r="4" spans="2:27" ht="17.25" customHeight="1" x14ac:dyDescent="0.25">
      <c r="B4" s="584"/>
      <c r="C4" s="959">
        <v>2016</v>
      </c>
      <c r="D4" s="960"/>
      <c r="E4" s="959">
        <v>2017</v>
      </c>
      <c r="F4" s="960"/>
      <c r="G4" s="959">
        <v>2018</v>
      </c>
      <c r="H4" s="961"/>
      <c r="I4" s="962">
        <v>2019</v>
      </c>
      <c r="J4" s="963"/>
      <c r="K4" s="964">
        <v>2020</v>
      </c>
      <c r="L4" s="965"/>
      <c r="M4" s="774"/>
      <c r="N4" s="774"/>
      <c r="O4" s="774"/>
      <c r="P4" s="774"/>
      <c r="Q4" s="774"/>
      <c r="R4" s="774"/>
    </row>
    <row r="5" spans="2:27" ht="17.25" customHeight="1" x14ac:dyDescent="0.25">
      <c r="B5" s="585"/>
      <c r="C5" s="276" t="s">
        <v>329</v>
      </c>
      <c r="D5" s="276" t="s">
        <v>105</v>
      </c>
      <c r="E5" s="276" t="s">
        <v>329</v>
      </c>
      <c r="F5" s="276" t="s">
        <v>105</v>
      </c>
      <c r="G5" s="276" t="s">
        <v>329</v>
      </c>
      <c r="H5" s="276" t="s">
        <v>105</v>
      </c>
      <c r="I5" s="278" t="s">
        <v>329</v>
      </c>
      <c r="J5" s="276" t="s">
        <v>105</v>
      </c>
      <c r="K5" s="276" t="s">
        <v>329</v>
      </c>
      <c r="L5" s="277" t="s">
        <v>105</v>
      </c>
      <c r="M5" s="775"/>
      <c r="N5" s="775"/>
      <c r="O5" s="775"/>
      <c r="P5" s="775"/>
      <c r="Q5" s="775"/>
      <c r="R5" s="775"/>
      <c r="U5" s="772">
        <v>2015</v>
      </c>
      <c r="V5" s="772">
        <v>2016</v>
      </c>
      <c r="W5" s="772">
        <v>2017</v>
      </c>
      <c r="X5" s="772">
        <v>2018</v>
      </c>
      <c r="Y5" s="772">
        <v>2019</v>
      </c>
      <c r="Z5" s="772">
        <v>2020</v>
      </c>
    </row>
    <row r="6" spans="2:27" ht="20.25" customHeight="1" x14ac:dyDescent="0.25">
      <c r="B6" s="586" t="s">
        <v>109</v>
      </c>
      <c r="C6" s="280">
        <v>2.7364691497331783</v>
      </c>
      <c r="D6" s="281">
        <v>3.2357513256838999</v>
      </c>
      <c r="E6" s="280">
        <v>2.7067768835328909</v>
      </c>
      <c r="F6" s="281">
        <v>3.0517208951169605</v>
      </c>
      <c r="G6" s="280">
        <v>2.6959336302121883</v>
      </c>
      <c r="H6" s="280">
        <v>2.5817942837131236</v>
      </c>
      <c r="I6" s="280">
        <v>2.2390488898802241</v>
      </c>
      <c r="J6" s="281">
        <v>1.979105242621948</v>
      </c>
      <c r="K6" s="280">
        <v>-9.2151986098474978</v>
      </c>
      <c r="L6" s="282">
        <v>-10.838988629490887</v>
      </c>
      <c r="M6" s="776"/>
      <c r="N6" s="776"/>
      <c r="O6" s="776"/>
      <c r="P6" s="776"/>
      <c r="Q6" s="776"/>
      <c r="R6" s="776"/>
      <c r="U6" s="772">
        <v>0</v>
      </c>
      <c r="V6" s="772">
        <v>0</v>
      </c>
      <c r="W6" s="772">
        <v>0</v>
      </c>
      <c r="X6" s="772">
        <v>1</v>
      </c>
      <c r="Y6" s="772">
        <v>1</v>
      </c>
      <c r="Z6" s="772">
        <v>1</v>
      </c>
    </row>
    <row r="7" spans="2:27" s="271" customFormat="1" ht="20.25" customHeight="1" x14ac:dyDescent="0.25">
      <c r="B7" s="587" t="s">
        <v>110</v>
      </c>
      <c r="C7" s="283">
        <v>3.695018442234943</v>
      </c>
      <c r="D7" s="283">
        <v>3.5524929832406738</v>
      </c>
      <c r="E7" s="283">
        <v>4.2375690317645764</v>
      </c>
      <c r="F7" s="283">
        <v>4.0356828028416336</v>
      </c>
      <c r="G7" s="283">
        <v>4.2596068273631937</v>
      </c>
      <c r="H7" s="283">
        <v>3.5949855914204853</v>
      </c>
      <c r="I7" s="285">
        <v>3.8826082243138327</v>
      </c>
      <c r="J7" s="283">
        <v>3.588275759383075</v>
      </c>
      <c r="K7" s="283">
        <v>-10.144094858716301</v>
      </c>
      <c r="L7" s="284">
        <v>-9.8872725286237255</v>
      </c>
      <c r="M7" s="776"/>
      <c r="N7" s="776"/>
      <c r="O7" s="776"/>
      <c r="P7" s="776"/>
      <c r="Q7" s="776"/>
      <c r="R7" s="776"/>
      <c r="T7" s="773"/>
      <c r="U7" s="772">
        <v>1</v>
      </c>
      <c r="V7" s="772">
        <v>1</v>
      </c>
      <c r="W7" s="772">
        <v>1</v>
      </c>
      <c r="X7" s="772">
        <v>1</v>
      </c>
      <c r="Y7" s="772">
        <v>1</v>
      </c>
      <c r="Z7" s="772">
        <v>0</v>
      </c>
      <c r="AA7" s="772"/>
    </row>
    <row r="8" spans="2:27" s="271" customFormat="1" ht="20.25" customHeight="1" x14ac:dyDescent="0.25">
      <c r="B8" s="588" t="s">
        <v>9</v>
      </c>
      <c r="C8" s="286"/>
      <c r="D8" s="287"/>
      <c r="E8" s="286"/>
      <c r="F8" s="287"/>
      <c r="G8" s="286"/>
      <c r="H8" s="286"/>
      <c r="I8" s="286"/>
      <c r="J8" s="286"/>
      <c r="K8" s="286"/>
      <c r="L8" s="288"/>
      <c r="M8" s="292"/>
      <c r="N8" s="292"/>
      <c r="O8" s="292"/>
      <c r="P8" s="292"/>
      <c r="Q8" s="292"/>
      <c r="R8" s="292"/>
      <c r="T8" s="773"/>
      <c r="U8" s="772"/>
      <c r="V8" s="772"/>
      <c r="W8" s="772"/>
      <c r="X8" s="772"/>
      <c r="Y8" s="772"/>
      <c r="Z8" s="772"/>
      <c r="AA8" s="772"/>
    </row>
    <row r="9" spans="2:27" s="271" customFormat="1" ht="20.25" customHeight="1" x14ac:dyDescent="0.25">
      <c r="B9" s="589" t="s">
        <v>111</v>
      </c>
      <c r="C9" s="281">
        <v>3.1500000000000083</v>
      </c>
      <c r="D9" s="281">
        <v>3.2291261720112541</v>
      </c>
      <c r="E9" s="281">
        <v>2.5571371769383733</v>
      </c>
      <c r="F9" s="281">
        <v>2.38265057152236</v>
      </c>
      <c r="G9" s="281">
        <v>2.0399999999999752</v>
      </c>
      <c r="H9" s="281">
        <v>2.2944176387248882</v>
      </c>
      <c r="I9" s="280">
        <v>1.9355000000000011</v>
      </c>
      <c r="J9" s="281">
        <v>1.1032964184263028</v>
      </c>
      <c r="K9" s="281">
        <v>-8.8171296844916984</v>
      </c>
      <c r="L9" s="282">
        <v>-12.13928868482358</v>
      </c>
      <c r="M9" s="776"/>
      <c r="N9" s="776"/>
      <c r="O9" s="776"/>
      <c r="P9" s="776"/>
      <c r="Q9" s="776"/>
      <c r="R9" s="776"/>
      <c r="T9" s="773"/>
      <c r="U9" s="772">
        <v>0</v>
      </c>
      <c r="V9" s="772">
        <v>0</v>
      </c>
      <c r="W9" s="772">
        <v>1</v>
      </c>
      <c r="X9" s="772">
        <v>0</v>
      </c>
      <c r="Y9" s="772">
        <v>1</v>
      </c>
      <c r="Z9" s="772">
        <v>1</v>
      </c>
      <c r="AA9" s="772"/>
    </row>
    <row r="10" spans="2:27" s="271" customFormat="1" ht="20.25" customHeight="1" x14ac:dyDescent="0.25">
      <c r="B10" s="590" t="s">
        <v>112</v>
      </c>
      <c r="C10" s="289">
        <v>1</v>
      </c>
      <c r="D10" s="289">
        <v>0.77872627822261897</v>
      </c>
      <c r="E10" s="289">
        <v>0.75</v>
      </c>
      <c r="F10" s="289">
        <v>1.5665929922087818</v>
      </c>
      <c r="G10" s="289">
        <v>1.1000000000000001</v>
      </c>
      <c r="H10" s="289">
        <v>2.1268120642730537</v>
      </c>
      <c r="I10" s="291">
        <v>1.9</v>
      </c>
      <c r="J10" s="289">
        <v>2.3001500699022293</v>
      </c>
      <c r="K10" s="289">
        <v>2.5</v>
      </c>
      <c r="L10" s="290">
        <v>3.8358525193738613</v>
      </c>
      <c r="M10" s="776"/>
      <c r="N10" s="776"/>
      <c r="O10" s="776"/>
      <c r="P10" s="776"/>
      <c r="Q10" s="776"/>
      <c r="R10" s="776"/>
      <c r="T10" s="773"/>
      <c r="U10" s="772">
        <v>1</v>
      </c>
      <c r="V10" s="772">
        <v>0</v>
      </c>
      <c r="W10" s="772">
        <v>1</v>
      </c>
      <c r="X10" s="772">
        <v>1</v>
      </c>
      <c r="Y10" s="772">
        <v>1</v>
      </c>
      <c r="Z10" s="772">
        <v>1</v>
      </c>
      <c r="AA10" s="772"/>
    </row>
    <row r="11" spans="2:27" s="271" customFormat="1" ht="20.25" customHeight="1" x14ac:dyDescent="0.25">
      <c r="B11" s="590" t="s">
        <v>113</v>
      </c>
      <c r="C11" s="289">
        <v>5.6036017782298941</v>
      </c>
      <c r="D11" s="289">
        <v>3.112217110937654</v>
      </c>
      <c r="E11" s="289">
        <v>2.8166557040267381</v>
      </c>
      <c r="F11" s="289">
        <v>5.0105686789696735</v>
      </c>
      <c r="G11" s="289">
        <v>4.6758006656186346</v>
      </c>
      <c r="H11" s="289">
        <v>5.2646537459683618</v>
      </c>
      <c r="I11" s="291">
        <v>4.0386002632903262</v>
      </c>
      <c r="J11" s="289">
        <v>1.78972916064295</v>
      </c>
      <c r="K11" s="289">
        <v>-25.549272042333481</v>
      </c>
      <c r="L11" s="290">
        <v>-11.366122832097403</v>
      </c>
      <c r="M11" s="776"/>
      <c r="N11" s="776"/>
      <c r="O11" s="776"/>
      <c r="P11" s="776"/>
      <c r="Q11" s="776"/>
      <c r="R11" s="776"/>
      <c r="T11" s="773"/>
      <c r="U11" s="772">
        <v>0</v>
      </c>
      <c r="V11" s="772">
        <v>1</v>
      </c>
      <c r="W11" s="772">
        <v>0</v>
      </c>
      <c r="X11" s="772">
        <v>0</v>
      </c>
      <c r="Y11" s="772">
        <v>1</v>
      </c>
      <c r="Z11" s="772">
        <v>0</v>
      </c>
      <c r="AA11" s="772"/>
    </row>
    <row r="12" spans="2:27" s="271" customFormat="1" ht="20.25" customHeight="1" x14ac:dyDescent="0.25">
      <c r="B12" s="590" t="s">
        <v>114</v>
      </c>
      <c r="C12" s="289">
        <v>0</v>
      </c>
      <c r="D12" s="289">
        <v>0.14196982725299598</v>
      </c>
      <c r="E12" s="289">
        <v>0</v>
      </c>
      <c r="F12" s="289">
        <v>0.12039181602899071</v>
      </c>
      <c r="G12" s="289">
        <v>0</v>
      </c>
      <c r="H12" s="289">
        <v>9.4669091631373173E-2</v>
      </c>
      <c r="I12" s="291">
        <v>0</v>
      </c>
      <c r="J12" s="289">
        <v>5.8232560490355696E-2</v>
      </c>
      <c r="K12" s="289">
        <v>0</v>
      </c>
      <c r="L12" s="290">
        <v>-0.32720470853631745</v>
      </c>
      <c r="M12" s="776"/>
      <c r="N12" s="776"/>
      <c r="O12" s="776"/>
      <c r="P12" s="776"/>
      <c r="Q12" s="776"/>
      <c r="R12" s="776"/>
      <c r="T12" s="773"/>
      <c r="U12" s="772">
        <v>0</v>
      </c>
      <c r="V12" s="772">
        <v>0</v>
      </c>
      <c r="W12" s="772">
        <v>0</v>
      </c>
      <c r="X12" s="772">
        <v>0</v>
      </c>
      <c r="Y12" s="772">
        <v>0</v>
      </c>
      <c r="Z12" s="772">
        <v>1</v>
      </c>
      <c r="AA12" s="772"/>
    </row>
    <row r="13" spans="2:27" s="271" customFormat="1" ht="20.25" customHeight="1" x14ac:dyDescent="0.25">
      <c r="B13" s="590" t="s">
        <v>115</v>
      </c>
      <c r="C13" s="289">
        <v>5.2637728067948197</v>
      </c>
      <c r="D13" s="289">
        <v>4.3806790392521888</v>
      </c>
      <c r="E13" s="289">
        <v>5.5413996448759661</v>
      </c>
      <c r="F13" s="289">
        <v>5.0278279815703764</v>
      </c>
      <c r="G13" s="289">
        <v>4.8148301720335018</v>
      </c>
      <c r="H13" s="289">
        <v>2.275196950498759</v>
      </c>
      <c r="I13" s="291">
        <v>2.7121588895166582</v>
      </c>
      <c r="J13" s="289">
        <v>2.5614211462570591</v>
      </c>
      <c r="K13" s="289">
        <v>-27.06947150259067</v>
      </c>
      <c r="L13" s="290">
        <v>-20.195818431859912</v>
      </c>
      <c r="M13" s="776"/>
      <c r="N13" s="776"/>
      <c r="O13" s="776"/>
      <c r="P13" s="776"/>
      <c r="Q13" s="776"/>
      <c r="R13" s="776"/>
      <c r="T13" s="773"/>
      <c r="U13" s="772">
        <v>1</v>
      </c>
      <c r="V13" s="772">
        <v>1</v>
      </c>
      <c r="W13" s="772">
        <v>1</v>
      </c>
      <c r="X13" s="772">
        <v>1</v>
      </c>
      <c r="Y13" s="772">
        <v>1</v>
      </c>
      <c r="Z13" s="772">
        <v>0</v>
      </c>
      <c r="AA13" s="772"/>
    </row>
    <row r="14" spans="2:27" s="271" customFormat="1" ht="20.25" customHeight="1" x14ac:dyDescent="0.25">
      <c r="B14" s="591" t="s">
        <v>116</v>
      </c>
      <c r="C14" s="283">
        <v>7.0311324369251027</v>
      </c>
      <c r="D14" s="283">
        <v>3.256034044739331</v>
      </c>
      <c r="E14" s="283">
        <v>4.33270597901807</v>
      </c>
      <c r="F14" s="283">
        <v>4.6634853923310571</v>
      </c>
      <c r="G14" s="283">
        <v>4.0963630695692643</v>
      </c>
      <c r="H14" s="283">
        <v>3.4539440301679658</v>
      </c>
      <c r="I14" s="285">
        <v>3.1378644565125624</v>
      </c>
      <c r="J14" s="283">
        <v>1.2274688296288083</v>
      </c>
      <c r="K14" s="283">
        <v>-31.042321386958815</v>
      </c>
      <c r="L14" s="284">
        <v>-15.777934768413726</v>
      </c>
      <c r="M14" s="776"/>
      <c r="N14" s="776"/>
      <c r="O14" s="776"/>
      <c r="P14" s="776"/>
      <c r="Q14" s="776"/>
      <c r="R14" s="776"/>
      <c r="T14" s="773"/>
      <c r="U14" s="772">
        <v>1</v>
      </c>
      <c r="V14" s="772">
        <v>0</v>
      </c>
      <c r="W14" s="772">
        <v>1</v>
      </c>
      <c r="X14" s="772">
        <v>0</v>
      </c>
      <c r="Y14" s="772">
        <v>0</v>
      </c>
      <c r="Z14" s="772">
        <v>1</v>
      </c>
      <c r="AA14" s="772"/>
    </row>
    <row r="15" spans="2:27" s="271" customFormat="1" ht="20.25" customHeight="1" x14ac:dyDescent="0.25">
      <c r="B15" s="588" t="s">
        <v>15</v>
      </c>
      <c r="C15" s="286"/>
      <c r="D15" s="287"/>
      <c r="E15" s="286"/>
      <c r="F15" s="287"/>
      <c r="G15" s="286"/>
      <c r="H15" s="286"/>
      <c r="I15" s="286"/>
      <c r="J15" s="286"/>
      <c r="K15" s="286"/>
      <c r="L15" s="288"/>
      <c r="M15" s="292"/>
      <c r="N15" s="292"/>
      <c r="O15" s="292"/>
      <c r="P15" s="292"/>
      <c r="Q15" s="292"/>
      <c r="R15" s="292"/>
      <c r="T15" s="773"/>
      <c r="U15" s="772"/>
      <c r="V15" s="772"/>
      <c r="W15" s="772"/>
      <c r="X15" s="772"/>
      <c r="Y15" s="772"/>
      <c r="Z15" s="772"/>
      <c r="AA15" s="772"/>
    </row>
    <row r="16" spans="2:27" s="271" customFormat="1" ht="20.25" customHeight="1" x14ac:dyDescent="0.25">
      <c r="B16" s="589" t="s">
        <v>117</v>
      </c>
      <c r="C16" s="281">
        <v>3.1472458864769273</v>
      </c>
      <c r="D16" s="281">
        <v>2.640920894875384</v>
      </c>
      <c r="E16" s="281">
        <v>2.1810098478162772</v>
      </c>
      <c r="F16" s="281">
        <v>2.6705901077747356</v>
      </c>
      <c r="G16" s="281">
        <v>2.3417481364863568</v>
      </c>
      <c r="H16" s="281">
        <v>2.7909446554174537</v>
      </c>
      <c r="I16" s="280">
        <v>2.3236791396302712</v>
      </c>
      <c r="J16" s="281">
        <v>1.4343211702620995</v>
      </c>
      <c r="K16" s="281">
        <v>-9.7240841993012257</v>
      </c>
      <c r="L16" s="282">
        <v>-8.4955617780332116</v>
      </c>
      <c r="M16" s="776"/>
      <c r="N16" s="776"/>
      <c r="O16" s="776"/>
      <c r="P16" s="776"/>
      <c r="Q16" s="776"/>
      <c r="R16" s="776"/>
      <c r="T16" s="773"/>
      <c r="U16" s="772">
        <v>0</v>
      </c>
      <c r="V16" s="772">
        <v>1</v>
      </c>
      <c r="W16" s="772">
        <v>0</v>
      </c>
      <c r="X16" s="772">
        <v>0</v>
      </c>
      <c r="Y16" s="772">
        <v>1</v>
      </c>
      <c r="Z16" s="772">
        <v>0</v>
      </c>
      <c r="AA16" s="772"/>
    </row>
    <row r="17" spans="2:27" s="271" customFormat="1" ht="20.25" customHeight="1" x14ac:dyDescent="0.25">
      <c r="B17" s="590" t="s">
        <v>118</v>
      </c>
      <c r="C17" s="289">
        <v>0</v>
      </c>
      <c r="D17" s="289">
        <v>0.14196982725299598</v>
      </c>
      <c r="E17" s="289">
        <v>0</v>
      </c>
      <c r="F17" s="289">
        <v>0.12039181602899071</v>
      </c>
      <c r="G17" s="289">
        <v>0</v>
      </c>
      <c r="H17" s="289">
        <v>9.4669091631373173E-2</v>
      </c>
      <c r="I17" s="291">
        <v>0</v>
      </c>
      <c r="J17" s="289">
        <v>5.8232560490355696E-2</v>
      </c>
      <c r="K17" s="289">
        <v>0</v>
      </c>
      <c r="L17" s="290">
        <v>-0.32720470853631745</v>
      </c>
      <c r="M17" s="776"/>
      <c r="N17" s="776"/>
      <c r="O17" s="776"/>
      <c r="P17" s="776"/>
      <c r="Q17" s="776"/>
      <c r="R17" s="776"/>
      <c r="T17" s="773"/>
      <c r="U17" s="772">
        <v>0</v>
      </c>
      <c r="V17" s="772">
        <v>0</v>
      </c>
      <c r="W17" s="772">
        <v>0</v>
      </c>
      <c r="X17" s="772">
        <v>0</v>
      </c>
      <c r="Y17" s="772">
        <v>0</v>
      </c>
      <c r="Z17" s="772">
        <v>1</v>
      </c>
      <c r="AA17" s="772"/>
    </row>
    <row r="18" spans="2:27" s="271" customFormat="1" ht="20.25" customHeight="1" x14ac:dyDescent="0.25">
      <c r="B18" s="592" t="s">
        <v>119</v>
      </c>
      <c r="C18" s="283">
        <v>-0.41077673674374893</v>
      </c>
      <c r="D18" s="283">
        <v>0.45286060355552005</v>
      </c>
      <c r="E18" s="283">
        <v>0.52576703571661376</v>
      </c>
      <c r="F18" s="283">
        <v>0.2607389713132342</v>
      </c>
      <c r="G18" s="283">
        <v>0.35418549372583152</v>
      </c>
      <c r="H18" s="283">
        <v>-0.29999999999999982</v>
      </c>
      <c r="I18" s="285">
        <v>-9.9999999999999645E-2</v>
      </c>
      <c r="J18" s="283">
        <v>0.49</v>
      </c>
      <c r="K18" s="283">
        <v>0.5</v>
      </c>
      <c r="L18" s="284">
        <v>-2.0199999999999996</v>
      </c>
      <c r="M18" s="776"/>
      <c r="N18" s="776"/>
      <c r="O18" s="776"/>
      <c r="P18" s="776"/>
      <c r="Q18" s="776"/>
      <c r="R18" s="776"/>
      <c r="T18" s="773"/>
      <c r="U18" s="772">
        <v>1</v>
      </c>
      <c r="V18" s="772">
        <v>0</v>
      </c>
      <c r="W18" s="772">
        <v>1</v>
      </c>
      <c r="X18" s="772">
        <v>1</v>
      </c>
      <c r="Y18" s="772">
        <v>0</v>
      </c>
      <c r="Z18" s="772">
        <v>1</v>
      </c>
      <c r="AA18" s="772"/>
    </row>
    <row r="19" spans="2:27" ht="20.25" customHeight="1" x14ac:dyDescent="0.25">
      <c r="B19" s="588" t="s">
        <v>120</v>
      </c>
      <c r="C19" s="292"/>
      <c r="D19" s="292"/>
      <c r="E19" s="292"/>
      <c r="F19" s="292"/>
      <c r="G19" s="286"/>
      <c r="H19" s="286"/>
      <c r="I19" s="286"/>
      <c r="J19" s="286"/>
      <c r="K19" s="286"/>
      <c r="L19" s="293"/>
      <c r="M19" s="292"/>
      <c r="N19" s="292"/>
      <c r="O19" s="292"/>
      <c r="P19" s="292"/>
      <c r="Q19" s="292"/>
      <c r="R19" s="292"/>
    </row>
    <row r="20" spans="2:27" ht="20.25" customHeight="1" x14ac:dyDescent="0.25">
      <c r="B20" s="593" t="s">
        <v>121</v>
      </c>
      <c r="C20" s="281">
        <v>0.93301755494898941</v>
      </c>
      <c r="D20" s="281">
        <v>0.30681392200802016</v>
      </c>
      <c r="E20" s="281">
        <v>1.4904490187317876</v>
      </c>
      <c r="F20" s="281">
        <v>0.95482336362546771</v>
      </c>
      <c r="G20" s="281">
        <v>1.5226242577252469</v>
      </c>
      <c r="H20" s="281">
        <v>0.98769115395387352</v>
      </c>
      <c r="I20" s="280">
        <v>1.6075651644645639</v>
      </c>
      <c r="J20" s="281">
        <v>1.5779413958699751</v>
      </c>
      <c r="K20" s="281">
        <v>-1.0231847563083152</v>
      </c>
      <c r="L20" s="282">
        <v>1.0674128593183951</v>
      </c>
      <c r="M20" s="776"/>
      <c r="N20" s="776"/>
      <c r="O20" s="776"/>
      <c r="P20" s="776"/>
      <c r="Q20" s="776"/>
      <c r="R20" s="776"/>
      <c r="U20" s="772">
        <v>1</v>
      </c>
      <c r="V20" s="772">
        <v>1</v>
      </c>
      <c r="W20" s="772">
        <v>1</v>
      </c>
      <c r="X20" s="772">
        <v>1</v>
      </c>
      <c r="Y20" s="772">
        <v>1</v>
      </c>
      <c r="Z20" s="772">
        <v>0</v>
      </c>
    </row>
    <row r="21" spans="2:27" ht="20.25" customHeight="1" x14ac:dyDescent="0.25">
      <c r="B21" s="594" t="s">
        <v>497</v>
      </c>
      <c r="C21" s="289">
        <v>-0.15000000000002789</v>
      </c>
      <c r="D21" s="289">
        <v>-0.2135973281501613</v>
      </c>
      <c r="E21" s="289">
        <v>1.4499999999999957</v>
      </c>
      <c r="F21" s="289">
        <v>1.7660877440410561</v>
      </c>
      <c r="G21" s="289">
        <v>1.428000000000007</v>
      </c>
      <c r="H21" s="289">
        <v>1.6313323362896703</v>
      </c>
      <c r="I21" s="291">
        <v>1.2418000000000262</v>
      </c>
      <c r="J21" s="289">
        <v>1.2353786240966835</v>
      </c>
      <c r="K21" s="289">
        <v>-1.5000000000000013</v>
      </c>
      <c r="L21" s="290">
        <v>0.16672292448958181</v>
      </c>
      <c r="M21" s="776"/>
      <c r="N21" s="776"/>
      <c r="O21" s="776"/>
      <c r="P21" s="776"/>
      <c r="Q21" s="776"/>
      <c r="R21" s="776"/>
      <c r="U21" s="772">
        <v>1</v>
      </c>
      <c r="V21" s="772">
        <v>1</v>
      </c>
      <c r="W21" s="772">
        <v>0</v>
      </c>
      <c r="X21" s="772">
        <v>0</v>
      </c>
      <c r="Y21" s="772">
        <v>1</v>
      </c>
      <c r="Z21" s="772">
        <v>0</v>
      </c>
    </row>
    <row r="22" spans="2:27" ht="20.25" customHeight="1" x14ac:dyDescent="0.25">
      <c r="B22" s="594" t="s">
        <v>330</v>
      </c>
      <c r="C22" s="289">
        <v>0.3</v>
      </c>
      <c r="D22" s="289">
        <v>9.3017462197697576E-2</v>
      </c>
      <c r="E22" s="289">
        <v>1.04</v>
      </c>
      <c r="F22" s="289">
        <v>0.29745834197314469</v>
      </c>
      <c r="G22" s="289">
        <v>1.0634999999999999</v>
      </c>
      <c r="H22" s="289">
        <v>1.0739548894361128</v>
      </c>
      <c r="I22" s="291">
        <v>2</v>
      </c>
      <c r="J22" s="289">
        <v>1.8652573909323733</v>
      </c>
      <c r="K22" s="289">
        <v>1.8</v>
      </c>
      <c r="L22" s="290">
        <v>1.3716659648773888</v>
      </c>
      <c r="M22" s="776"/>
      <c r="N22" s="776"/>
      <c r="O22" s="776"/>
      <c r="P22" s="776"/>
      <c r="Q22" s="776"/>
      <c r="R22" s="776"/>
      <c r="U22" s="772">
        <v>0</v>
      </c>
      <c r="V22" s="772">
        <v>0</v>
      </c>
      <c r="W22" s="772">
        <v>0</v>
      </c>
      <c r="X22" s="772">
        <v>1</v>
      </c>
      <c r="Y22" s="772">
        <v>0</v>
      </c>
      <c r="Z22" s="772">
        <v>0</v>
      </c>
    </row>
    <row r="23" spans="2:27" ht="20.25" customHeight="1" x14ac:dyDescent="0.25">
      <c r="B23" s="594" t="s">
        <v>123</v>
      </c>
      <c r="C23" s="289">
        <v>0.7834289185308041</v>
      </c>
      <c r="D23" s="289">
        <v>1.5077361563551328</v>
      </c>
      <c r="E23" s="289">
        <v>2.8444840507728886</v>
      </c>
      <c r="F23" s="289">
        <v>1.8416424760631545</v>
      </c>
      <c r="G23" s="289">
        <v>2.3976274758742644</v>
      </c>
      <c r="H23" s="289">
        <v>1.9238127431350005</v>
      </c>
      <c r="I23" s="291">
        <v>2.4711252761237423</v>
      </c>
      <c r="J23" s="289">
        <v>4.8343962298782683</v>
      </c>
      <c r="K23" s="289">
        <v>-2.6052892752768786</v>
      </c>
      <c r="L23" s="290">
        <v>1.5681328337009637</v>
      </c>
      <c r="M23" s="776"/>
      <c r="N23" s="776"/>
      <c r="O23" s="776"/>
      <c r="P23" s="776"/>
      <c r="Q23" s="776"/>
      <c r="R23" s="776"/>
      <c r="U23" s="772">
        <v>1</v>
      </c>
      <c r="V23" s="772">
        <v>0</v>
      </c>
      <c r="W23" s="772">
        <v>1</v>
      </c>
      <c r="X23" s="772">
        <v>1</v>
      </c>
      <c r="Y23" s="772">
        <v>0</v>
      </c>
      <c r="Z23" s="772">
        <v>0</v>
      </c>
    </row>
    <row r="24" spans="2:27" ht="20.25" customHeight="1" x14ac:dyDescent="0.25">
      <c r="B24" s="594" t="s">
        <v>124</v>
      </c>
      <c r="C24" s="289">
        <v>0.50506743608467186</v>
      </c>
      <c r="D24" s="289">
        <v>-1.1233256732782748</v>
      </c>
      <c r="E24" s="289">
        <v>2.8843335069901554</v>
      </c>
      <c r="F24" s="289">
        <v>2.5014513121799808</v>
      </c>
      <c r="G24" s="289">
        <v>1.2328070876219899</v>
      </c>
      <c r="H24" s="289">
        <v>1.1825167701229544</v>
      </c>
      <c r="I24" s="291">
        <v>1.4749630438241734</v>
      </c>
      <c r="J24" s="289">
        <v>0.29249340812402824</v>
      </c>
      <c r="K24" s="289">
        <v>-2.4460773420163839</v>
      </c>
      <c r="L24" s="290">
        <v>-0.87251311963663092</v>
      </c>
      <c r="M24" s="776"/>
      <c r="N24" s="776"/>
      <c r="O24" s="776"/>
      <c r="P24" s="776"/>
      <c r="Q24" s="776"/>
      <c r="R24" s="776"/>
      <c r="U24" s="772">
        <v>1</v>
      </c>
      <c r="V24" s="772">
        <v>1</v>
      </c>
      <c r="W24" s="772">
        <v>1</v>
      </c>
      <c r="X24" s="772">
        <v>1</v>
      </c>
      <c r="Y24" s="772">
        <v>1</v>
      </c>
      <c r="Z24" s="772">
        <v>0</v>
      </c>
    </row>
    <row r="25" spans="2:27" ht="20.25" customHeight="1" x14ac:dyDescent="0.25">
      <c r="B25" s="595" t="s">
        <v>125</v>
      </c>
      <c r="C25" s="289">
        <v>-1.9637423902409412</v>
      </c>
      <c r="D25" s="289">
        <v>-1.5766902881145684</v>
      </c>
      <c r="E25" s="289">
        <v>3.547098144241656</v>
      </c>
      <c r="F25" s="289">
        <v>4.3707522867578286</v>
      </c>
      <c r="G25" s="289">
        <v>1.3216488188909636</v>
      </c>
      <c r="H25" s="289">
        <v>3.0846104786925066</v>
      </c>
      <c r="I25" s="291">
        <v>1.5809854976594373</v>
      </c>
      <c r="J25" s="289">
        <v>1.2072247319967699</v>
      </c>
      <c r="K25" s="289">
        <v>-2.369558802352445</v>
      </c>
      <c r="L25" s="290">
        <v>-2.2094784497099784</v>
      </c>
      <c r="M25" s="776"/>
      <c r="N25" s="776"/>
      <c r="O25" s="776"/>
      <c r="P25" s="776"/>
      <c r="Q25" s="776"/>
      <c r="R25" s="776"/>
      <c r="U25" s="772">
        <v>0</v>
      </c>
      <c r="V25" s="772">
        <v>1</v>
      </c>
      <c r="W25" s="772">
        <v>1</v>
      </c>
      <c r="X25" s="772">
        <v>1</v>
      </c>
      <c r="Y25" s="772">
        <v>0</v>
      </c>
      <c r="Z25" s="772">
        <v>1</v>
      </c>
    </row>
    <row r="26" spans="2:27" ht="20.25" customHeight="1" x14ac:dyDescent="0.25">
      <c r="B26" s="596" t="s">
        <v>126</v>
      </c>
      <c r="C26" s="287"/>
      <c r="D26" s="287"/>
      <c r="E26" s="287"/>
      <c r="F26" s="287"/>
      <c r="G26" s="286"/>
      <c r="H26" s="286"/>
      <c r="I26" s="286"/>
      <c r="J26" s="286"/>
      <c r="K26" s="286"/>
      <c r="L26" s="293"/>
      <c r="M26" s="292"/>
      <c r="N26" s="292"/>
      <c r="O26" s="292"/>
      <c r="P26" s="292"/>
      <c r="Q26" s="292"/>
      <c r="R26" s="292"/>
    </row>
    <row r="27" spans="2:27" ht="20.25" customHeight="1" x14ac:dyDescent="0.25">
      <c r="B27" s="597" t="s">
        <v>127</v>
      </c>
      <c r="C27" s="289">
        <v>2.741174714052641</v>
      </c>
      <c r="D27" s="289">
        <v>2.6791982313168372</v>
      </c>
      <c r="E27" s="289">
        <v>2.7981148793313646</v>
      </c>
      <c r="F27" s="289">
        <v>2.5879829747386784</v>
      </c>
      <c r="G27" s="289">
        <v>2.5752980111342358</v>
      </c>
      <c r="H27" s="289">
        <v>2.1457375299815951</v>
      </c>
      <c r="I27" s="291">
        <v>2</v>
      </c>
      <c r="J27" s="289">
        <v>2.0895255012186809</v>
      </c>
      <c r="K27" s="289">
        <v>-5.2</v>
      </c>
      <c r="L27" s="290">
        <v>-4.1645695789047865</v>
      </c>
      <c r="M27" s="776"/>
      <c r="N27" s="776"/>
      <c r="O27" s="776"/>
      <c r="P27" s="776"/>
      <c r="Q27" s="776"/>
      <c r="R27" s="776"/>
      <c r="U27" s="772">
        <v>0</v>
      </c>
      <c r="V27" s="772">
        <v>1</v>
      </c>
      <c r="W27" s="772">
        <v>1</v>
      </c>
      <c r="X27" s="772">
        <v>1</v>
      </c>
      <c r="Y27" s="772">
        <v>0</v>
      </c>
      <c r="Z27" s="772">
        <v>0</v>
      </c>
    </row>
    <row r="28" spans="2:27" ht="20.25" customHeight="1" x14ac:dyDescent="0.25">
      <c r="B28" s="586" t="s">
        <v>128</v>
      </c>
      <c r="C28" s="289">
        <v>2.5</v>
      </c>
      <c r="D28" s="289">
        <v>2.8526337928353573</v>
      </c>
      <c r="E28" s="289">
        <v>2.4500000000000002</v>
      </c>
      <c r="F28" s="289">
        <v>2.8125339498207946</v>
      </c>
      <c r="G28" s="289">
        <v>2.5</v>
      </c>
      <c r="H28" s="289">
        <v>2.5248852075176131</v>
      </c>
      <c r="I28" s="291">
        <v>2.1</v>
      </c>
      <c r="J28" s="289">
        <v>2.2632535122573572</v>
      </c>
      <c r="K28" s="289">
        <v>-9.6999999999999993</v>
      </c>
      <c r="L28" s="290">
        <v>-7.4805870413399482</v>
      </c>
      <c r="M28" s="776"/>
      <c r="N28" s="776"/>
      <c r="O28" s="776"/>
      <c r="P28" s="776"/>
      <c r="Q28" s="776"/>
      <c r="R28" s="776"/>
      <c r="U28" s="772">
        <v>0</v>
      </c>
      <c r="V28" s="772">
        <v>0</v>
      </c>
      <c r="W28" s="772">
        <v>0</v>
      </c>
      <c r="X28" s="772">
        <v>0</v>
      </c>
      <c r="Y28" s="772">
        <v>0</v>
      </c>
      <c r="Z28" s="772">
        <v>0</v>
      </c>
    </row>
    <row r="29" spans="2:27" ht="20.25" customHeight="1" x14ac:dyDescent="0.25">
      <c r="B29" s="586" t="s">
        <v>129</v>
      </c>
      <c r="C29" s="289">
        <v>3</v>
      </c>
      <c r="D29" s="289">
        <v>2.3277962468662317</v>
      </c>
      <c r="E29" s="289">
        <v>2.7490000000000001</v>
      </c>
      <c r="F29" s="289">
        <v>1.6913872556231224</v>
      </c>
      <c r="G29" s="289">
        <v>2</v>
      </c>
      <c r="H29" s="289">
        <v>2.801604535721558</v>
      </c>
      <c r="I29" s="291">
        <v>2.7</v>
      </c>
      <c r="J29" s="289">
        <v>1.5145562138976221</v>
      </c>
      <c r="K29" s="289">
        <v>-9.6999999999999993</v>
      </c>
      <c r="L29" s="290">
        <v>-12.077215629809867</v>
      </c>
      <c r="M29" s="776"/>
      <c r="N29" s="776"/>
      <c r="O29" s="776"/>
      <c r="P29" s="776"/>
      <c r="Q29" s="776"/>
      <c r="R29" s="776"/>
      <c r="U29" s="772">
        <v>1</v>
      </c>
      <c r="V29" s="772">
        <v>1</v>
      </c>
      <c r="W29" s="772">
        <v>1</v>
      </c>
      <c r="X29" s="772">
        <v>0</v>
      </c>
      <c r="Y29" s="772">
        <v>1</v>
      </c>
      <c r="Z29" s="772">
        <v>1</v>
      </c>
    </row>
    <row r="30" spans="2:27" ht="20.25" customHeight="1" x14ac:dyDescent="0.25">
      <c r="B30" s="586" t="s">
        <v>130</v>
      </c>
      <c r="C30" s="289">
        <v>-4.5800180234922827E-3</v>
      </c>
      <c r="D30" s="289">
        <v>0.54203100915652946</v>
      </c>
      <c r="E30" s="289">
        <v>-9.0502794250475416E-2</v>
      </c>
      <c r="F30" s="289">
        <v>0.45203922226688675</v>
      </c>
      <c r="G30" s="289">
        <v>0.11760689114925782</v>
      </c>
      <c r="H30" s="289">
        <v>0.426896671634025</v>
      </c>
      <c r="I30" s="291">
        <v>0.23436165674532994</v>
      </c>
      <c r="J30" s="289">
        <v>-0.10816022315179863</v>
      </c>
      <c r="K30" s="289">
        <v>-4.235441571569087</v>
      </c>
      <c r="L30" s="290">
        <v>-6.9644587823721293</v>
      </c>
      <c r="M30" s="776"/>
      <c r="N30" s="776"/>
      <c r="O30" s="776"/>
      <c r="P30" s="776"/>
      <c r="Q30" s="776"/>
      <c r="R30" s="776"/>
      <c r="U30" s="772">
        <v>1</v>
      </c>
      <c r="V30" s="772">
        <v>0</v>
      </c>
      <c r="W30" s="772">
        <v>0</v>
      </c>
      <c r="X30" s="772">
        <v>0</v>
      </c>
      <c r="Y30" s="772">
        <v>1</v>
      </c>
      <c r="Z30" s="772">
        <v>1</v>
      </c>
    </row>
    <row r="31" spans="2:27" ht="20.25" customHeight="1" x14ac:dyDescent="0.25">
      <c r="B31" s="586" t="s">
        <v>131</v>
      </c>
      <c r="C31" s="289">
        <v>0.2307016094958092</v>
      </c>
      <c r="D31" s="289">
        <v>0.37249170849646962</v>
      </c>
      <c r="E31" s="289">
        <v>0.25063629432202639</v>
      </c>
      <c r="F31" s="289">
        <v>0.23264376054858982</v>
      </c>
      <c r="G31" s="289">
        <v>0.19115476118263253</v>
      </c>
      <c r="H31" s="289">
        <v>5.550757367862591E-2</v>
      </c>
      <c r="I31" s="291">
        <v>0.13618892250757408</v>
      </c>
      <c r="J31" s="289">
        <v>-0.27785960242439067</v>
      </c>
      <c r="K31" s="289">
        <v>0.53687861589424291</v>
      </c>
      <c r="L31" s="290">
        <v>-3.629942604209524</v>
      </c>
      <c r="M31" s="776"/>
      <c r="N31" s="776"/>
      <c r="O31" s="776"/>
      <c r="P31" s="776"/>
      <c r="Q31" s="776"/>
      <c r="R31" s="776"/>
      <c r="U31" s="772">
        <v>1</v>
      </c>
      <c r="V31" s="772">
        <v>0</v>
      </c>
      <c r="W31" s="772">
        <v>1</v>
      </c>
      <c r="X31" s="772">
        <v>1</v>
      </c>
      <c r="Y31" s="772">
        <v>1</v>
      </c>
      <c r="Z31" s="772">
        <v>1</v>
      </c>
    </row>
    <row r="32" spans="2:27" ht="20.25" customHeight="1" x14ac:dyDescent="0.25">
      <c r="B32" s="586" t="s">
        <v>132</v>
      </c>
      <c r="C32" s="289">
        <v>-0.25585519443380722</v>
      </c>
      <c r="D32" s="289">
        <v>0.88730053037322509</v>
      </c>
      <c r="E32" s="289">
        <v>-4.1093457325247496E-2</v>
      </c>
      <c r="F32" s="289">
        <v>1.3377078199103831</v>
      </c>
      <c r="G32" s="289">
        <v>0.68228787275703695</v>
      </c>
      <c r="H32" s="289">
        <v>-0.21381986497307492</v>
      </c>
      <c r="I32" s="291">
        <v>-0.4488326291331779</v>
      </c>
      <c r="J32" s="289">
        <v>0.45761814467817352</v>
      </c>
      <c r="K32" s="289">
        <v>0.53687861589424291</v>
      </c>
      <c r="L32" s="290">
        <v>-0.47398582612298013</v>
      </c>
      <c r="M32" s="776"/>
      <c r="N32" s="776"/>
      <c r="O32" s="776"/>
      <c r="P32" s="776"/>
      <c r="Q32" s="776"/>
      <c r="R32" s="776"/>
      <c r="U32" s="772">
        <v>0</v>
      </c>
      <c r="V32" s="772">
        <v>0</v>
      </c>
      <c r="W32" s="772">
        <v>0</v>
      </c>
      <c r="X32" s="772">
        <v>1</v>
      </c>
      <c r="Y32" s="772">
        <v>0</v>
      </c>
      <c r="Z32" s="772">
        <v>1</v>
      </c>
    </row>
    <row r="33" spans="2:26" ht="20.25" customHeight="1" x14ac:dyDescent="0.25">
      <c r="B33" s="586" t="s">
        <v>133</v>
      </c>
      <c r="C33" s="289">
        <v>0.76490182528174966</v>
      </c>
      <c r="D33" s="289">
        <v>1.3839075894073183E-2</v>
      </c>
      <c r="E33" s="289">
        <v>1.2548702841321369</v>
      </c>
      <c r="F33" s="289">
        <v>0.14434459070078454</v>
      </c>
      <c r="G33" s="289">
        <v>1.1616638916377431</v>
      </c>
      <c r="H33" s="289">
        <v>0.84884380325833675</v>
      </c>
      <c r="I33" s="291">
        <v>2.0740069944474193</v>
      </c>
      <c r="J33" s="289">
        <v>2.0336538903773738</v>
      </c>
      <c r="K33" s="289">
        <v>2</v>
      </c>
      <c r="L33" s="290">
        <v>1.3791060442214231</v>
      </c>
      <c r="M33" s="776"/>
      <c r="N33" s="776"/>
      <c r="O33" s="776"/>
      <c r="P33" s="776"/>
      <c r="Q33" s="776"/>
      <c r="R33" s="776"/>
      <c r="U33" s="772">
        <v>1</v>
      </c>
      <c r="V33" s="772">
        <v>1</v>
      </c>
      <c r="W33" s="772">
        <v>1</v>
      </c>
      <c r="X33" s="772">
        <v>1</v>
      </c>
      <c r="Y33" s="772">
        <v>1</v>
      </c>
      <c r="Z33" s="772">
        <v>1</v>
      </c>
    </row>
    <row r="34" spans="2:26" ht="20.25" customHeight="1" x14ac:dyDescent="0.25">
      <c r="B34" s="586" t="s">
        <v>134</v>
      </c>
      <c r="C34" s="289">
        <v>0.53297064393222904</v>
      </c>
      <c r="D34" s="289">
        <v>-0.3573216391239753</v>
      </c>
      <c r="E34" s="289">
        <v>1.001723307632485</v>
      </c>
      <c r="F34" s="289">
        <v>-8.809422413195156E-2</v>
      </c>
      <c r="G34" s="289">
        <v>0.96865749553283198</v>
      </c>
      <c r="H34" s="289">
        <v>0.79289611218600342</v>
      </c>
      <c r="I34" s="291">
        <v>1.9351825676523937</v>
      </c>
      <c r="J34" s="289">
        <v>2.3179541509900758</v>
      </c>
      <c r="K34" s="289">
        <v>1.4553081458751782</v>
      </c>
      <c r="L34" s="290">
        <v>5.1977230104355288</v>
      </c>
      <c r="M34" s="776"/>
      <c r="N34" s="776"/>
      <c r="O34" s="776"/>
      <c r="P34" s="776"/>
      <c r="Q34" s="776"/>
      <c r="R34" s="776"/>
      <c r="U34" s="772">
        <v>1</v>
      </c>
      <c r="V34" s="772">
        <v>1</v>
      </c>
      <c r="W34" s="772">
        <v>1</v>
      </c>
      <c r="X34" s="772">
        <v>1</v>
      </c>
      <c r="Y34" s="772">
        <v>0</v>
      </c>
      <c r="Z34" s="772">
        <v>0</v>
      </c>
    </row>
    <row r="35" spans="2:26" ht="20.25" customHeight="1" x14ac:dyDescent="0.25">
      <c r="B35" s="586" t="s">
        <v>135</v>
      </c>
      <c r="C35" s="289">
        <v>3.3847892727390638</v>
      </c>
      <c r="D35" s="289">
        <v>3.0869374382769266</v>
      </c>
      <c r="E35" s="289">
        <v>3.8368694763775135</v>
      </c>
      <c r="F35" s="289">
        <v>3.2692004534092156</v>
      </c>
      <c r="G35" s="289">
        <v>3.7918671528203163</v>
      </c>
      <c r="H35" s="289">
        <v>4.0881692492933608</v>
      </c>
      <c r="I35" s="291">
        <v>4.3196351483252737</v>
      </c>
      <c r="J35" s="289">
        <v>4.7475205617550476</v>
      </c>
      <c r="K35" s="289">
        <v>-7.9960000000000031</v>
      </c>
      <c r="L35" s="290">
        <v>-5.4062289845326124</v>
      </c>
      <c r="M35" s="776"/>
      <c r="N35" s="776"/>
      <c r="O35" s="776"/>
      <c r="P35" s="776"/>
      <c r="Q35" s="776"/>
      <c r="R35" s="776"/>
      <c r="U35" s="772">
        <v>0</v>
      </c>
      <c r="V35" s="772">
        <v>1</v>
      </c>
      <c r="W35" s="772">
        <v>1</v>
      </c>
      <c r="X35" s="772">
        <v>0</v>
      </c>
      <c r="Y35" s="772">
        <v>0</v>
      </c>
      <c r="Z35" s="772">
        <v>0</v>
      </c>
    </row>
    <row r="36" spans="2:26" ht="20.25" customHeight="1" x14ac:dyDescent="0.25">
      <c r="B36" s="598" t="s">
        <v>136</v>
      </c>
      <c r="C36" s="289">
        <v>19.860879892536225</v>
      </c>
      <c r="D36" s="289">
        <v>19.634706197441364</v>
      </c>
      <c r="E36" s="289">
        <v>17.499951942494903</v>
      </c>
      <c r="F36" s="289">
        <v>17.223426568814094</v>
      </c>
      <c r="G36" s="289">
        <v>15.505755274719121</v>
      </c>
      <c r="H36" s="289">
        <v>15.254644169015204</v>
      </c>
      <c r="I36" s="291">
        <v>13.764766540590459</v>
      </c>
      <c r="J36" s="289">
        <v>14.104251078077565</v>
      </c>
      <c r="K36" s="289">
        <v>19.008185818597109</v>
      </c>
      <c r="L36" s="290">
        <v>15.531933846016807</v>
      </c>
      <c r="M36" s="776"/>
      <c r="N36" s="776"/>
      <c r="O36" s="776"/>
      <c r="P36" s="776"/>
      <c r="Q36" s="776"/>
      <c r="R36" s="776"/>
      <c r="U36" s="772">
        <v>0</v>
      </c>
      <c r="V36" s="772">
        <v>0</v>
      </c>
      <c r="W36" s="772">
        <v>0</v>
      </c>
      <c r="X36" s="772">
        <v>0</v>
      </c>
      <c r="Y36" s="772">
        <v>1</v>
      </c>
      <c r="Z36" s="772">
        <v>0</v>
      </c>
    </row>
    <row r="37" spans="2:26" ht="20.25" customHeight="1" x14ac:dyDescent="0.25">
      <c r="B37" s="596" t="s">
        <v>137</v>
      </c>
      <c r="C37" s="287"/>
      <c r="D37" s="287"/>
      <c r="E37" s="287"/>
      <c r="F37" s="287"/>
      <c r="G37" s="287"/>
      <c r="H37" s="287"/>
      <c r="I37" s="287"/>
      <c r="J37" s="287"/>
      <c r="K37" s="287"/>
      <c r="L37" s="293"/>
      <c r="M37" s="292"/>
      <c r="N37" s="292"/>
      <c r="O37" s="292"/>
      <c r="P37" s="292"/>
      <c r="Q37" s="292"/>
      <c r="R37" s="292"/>
    </row>
    <row r="38" spans="2:26" ht="20.25" customHeight="1" x14ac:dyDescent="0.25">
      <c r="B38" s="597" t="s">
        <v>138</v>
      </c>
      <c r="C38" s="289">
        <v>2.4258974298936642</v>
      </c>
      <c r="D38" s="289">
        <v>2.0426430465116061</v>
      </c>
      <c r="E38" s="289">
        <v>2.0216303172668657</v>
      </c>
      <c r="F38" s="289">
        <v>1.9834797389620042</v>
      </c>
      <c r="G38" s="289">
        <v>1.9163362247881313</v>
      </c>
      <c r="H38" s="289">
        <v>1.4653448629751507</v>
      </c>
      <c r="I38" s="291">
        <v>1.1924419185592816</v>
      </c>
      <c r="J38" s="289">
        <v>2.3469262388874919</v>
      </c>
      <c r="K38" s="289">
        <v>1.7549205530839089</v>
      </c>
      <c r="L38" s="290">
        <v>1.1073390520443114</v>
      </c>
      <c r="M38" s="776"/>
      <c r="N38" s="776"/>
      <c r="O38" s="776"/>
      <c r="P38" s="776"/>
      <c r="Q38" s="776"/>
      <c r="R38" s="776"/>
      <c r="U38" s="772">
        <v>1</v>
      </c>
      <c r="V38" s="772">
        <v>1</v>
      </c>
      <c r="W38" s="772">
        <v>1</v>
      </c>
      <c r="X38" s="772">
        <v>1</v>
      </c>
      <c r="Y38" s="772">
        <v>0</v>
      </c>
      <c r="Z38" s="772">
        <v>1</v>
      </c>
    </row>
    <row r="39" spans="2:26" ht="20.25" customHeight="1" x14ac:dyDescent="0.25">
      <c r="B39" s="586" t="s">
        <v>139</v>
      </c>
      <c r="C39" s="289">
        <v>1.7325532603841682</v>
      </c>
      <c r="D39" s="289">
        <v>1.8761934944620049</v>
      </c>
      <c r="E39" s="289">
        <v>1.8938840134374826</v>
      </c>
      <c r="F39" s="289">
        <v>1.7558363167311501</v>
      </c>
      <c r="G39" s="289">
        <v>1.7089104942485902</v>
      </c>
      <c r="H39" s="289">
        <v>0.93730757261754183</v>
      </c>
      <c r="I39" s="291">
        <v>0.68922301946768094</v>
      </c>
      <c r="J39" s="289">
        <v>2.0200251981200177</v>
      </c>
      <c r="K39" s="289">
        <v>1.383838584616121</v>
      </c>
      <c r="L39" s="290">
        <v>0.65926835921968452</v>
      </c>
      <c r="M39" s="776"/>
      <c r="N39" s="776"/>
      <c r="O39" s="776"/>
      <c r="P39" s="776"/>
      <c r="Q39" s="776"/>
      <c r="R39" s="776"/>
      <c r="U39" s="772">
        <v>1</v>
      </c>
      <c r="V39" s="772">
        <v>0</v>
      </c>
      <c r="W39" s="772">
        <v>1</v>
      </c>
      <c r="X39" s="772">
        <v>1</v>
      </c>
      <c r="Y39" s="772">
        <v>0</v>
      </c>
      <c r="Z39" s="772">
        <v>1</v>
      </c>
    </row>
    <row r="40" spans="2:26" ht="20.25" customHeight="1" x14ac:dyDescent="0.25">
      <c r="B40" s="586" t="s">
        <v>140</v>
      </c>
      <c r="C40" s="289">
        <v>2.7963523262144268</v>
      </c>
      <c r="D40" s="289">
        <v>2.9100840238056964</v>
      </c>
      <c r="E40" s="289">
        <v>3.1911937216284296</v>
      </c>
      <c r="F40" s="289">
        <v>2.6667537480814909</v>
      </c>
      <c r="G40" s="289">
        <v>2.9053614898651978</v>
      </c>
      <c r="H40" s="289">
        <v>1.9533241519952855</v>
      </c>
      <c r="I40" s="291">
        <v>1.7913583289138821</v>
      </c>
      <c r="J40" s="289">
        <v>2.8234260610231336</v>
      </c>
      <c r="K40" s="289">
        <v>3.5989744791169778</v>
      </c>
      <c r="L40" s="290">
        <v>1.4908647425599417</v>
      </c>
      <c r="M40" s="776"/>
      <c r="N40" s="776"/>
      <c r="O40" s="776"/>
      <c r="P40" s="776"/>
      <c r="Q40" s="776"/>
      <c r="R40" s="776"/>
      <c r="U40" s="772">
        <v>0</v>
      </c>
      <c r="V40" s="772">
        <v>0</v>
      </c>
      <c r="W40" s="772">
        <v>1</v>
      </c>
      <c r="X40" s="772">
        <v>1</v>
      </c>
      <c r="Y40" s="772">
        <v>0</v>
      </c>
      <c r="Z40" s="772">
        <v>1</v>
      </c>
    </row>
    <row r="41" spans="2:26" ht="20.25" customHeight="1" x14ac:dyDescent="0.25">
      <c r="B41" s="599" t="s">
        <v>141</v>
      </c>
      <c r="C41" s="289">
        <v>-1.0637990658302585</v>
      </c>
      <c r="D41" s="289">
        <v>-1.0338905293436913</v>
      </c>
      <c r="E41" s="289">
        <v>-1.297309708190947</v>
      </c>
      <c r="F41" s="289">
        <v>-0.91091743135034053</v>
      </c>
      <c r="G41" s="289">
        <v>-1.1964509956166074</v>
      </c>
      <c r="H41" s="304">
        <v>-0.98589031390906512</v>
      </c>
      <c r="I41" s="291">
        <v>-1.1021353094462012</v>
      </c>
      <c r="J41" s="289">
        <v>-0.80340086290311574</v>
      </c>
      <c r="K41" s="289">
        <v>-2.2151358945008575</v>
      </c>
      <c r="L41" s="290">
        <v>-0.83159638334025721</v>
      </c>
      <c r="M41" s="776"/>
      <c r="N41" s="776"/>
      <c r="O41" s="776"/>
      <c r="P41" s="776"/>
      <c r="Q41" s="776"/>
      <c r="R41" s="776"/>
      <c r="U41" s="772">
        <v>0</v>
      </c>
      <c r="V41" s="772">
        <v>0</v>
      </c>
      <c r="W41" s="772">
        <v>0</v>
      </c>
      <c r="X41" s="772">
        <v>0</v>
      </c>
      <c r="Y41" s="772">
        <v>0</v>
      </c>
      <c r="Z41" s="772">
        <v>0</v>
      </c>
    </row>
    <row r="42" spans="2:26" ht="20.25" customHeight="1" x14ac:dyDescent="0.25">
      <c r="B42" s="599" t="s">
        <v>142</v>
      </c>
      <c r="C42" s="289">
        <v>0.69334416950949596</v>
      </c>
      <c r="D42" s="289">
        <v>0.16644955204960088</v>
      </c>
      <c r="E42" s="289">
        <v>0.1277463038293829</v>
      </c>
      <c r="F42" s="289">
        <v>0.22764342223085396</v>
      </c>
      <c r="G42" s="289">
        <v>0.207425730539541</v>
      </c>
      <c r="H42" s="304">
        <v>0.52803729035760871</v>
      </c>
      <c r="I42" s="291">
        <v>0.50321889909160067</v>
      </c>
      <c r="J42" s="289">
        <v>0.32690104076747462</v>
      </c>
      <c r="K42" s="289">
        <v>0.37108196846778829</v>
      </c>
      <c r="L42" s="290">
        <v>0.44807069282462697</v>
      </c>
      <c r="M42" s="776"/>
      <c r="N42" s="776"/>
      <c r="O42" s="776"/>
      <c r="P42" s="776"/>
      <c r="Q42" s="776"/>
      <c r="R42" s="776"/>
      <c r="U42" s="772">
        <v>1</v>
      </c>
      <c r="V42" s="772">
        <v>1</v>
      </c>
      <c r="W42" s="772">
        <v>0</v>
      </c>
      <c r="X42" s="772">
        <v>0</v>
      </c>
      <c r="Y42" s="772">
        <v>1</v>
      </c>
      <c r="Z42" s="772">
        <v>0</v>
      </c>
    </row>
    <row r="43" spans="2:26" ht="20.25" customHeight="1" x14ac:dyDescent="0.25">
      <c r="B43" s="586" t="s">
        <v>143</v>
      </c>
      <c r="C43" s="289">
        <v>6.0738627154304803</v>
      </c>
      <c r="D43" s="289">
        <v>6.5832862743760163</v>
      </c>
      <c r="E43" s="289">
        <v>5.1569786845140539</v>
      </c>
      <c r="F43" s="289">
        <v>5.0971845776522766</v>
      </c>
      <c r="G43" s="289">
        <v>4.153776905346648</v>
      </c>
      <c r="H43" s="289">
        <v>3.9467890697936152</v>
      </c>
      <c r="I43" s="291">
        <v>3.2342976237886525</v>
      </c>
      <c r="J43" s="289">
        <v>5.1730824977455825</v>
      </c>
      <c r="K43" s="289">
        <v>12.091894261366269</v>
      </c>
      <c r="L43" s="290">
        <v>11.419481143765967</v>
      </c>
      <c r="M43" s="776"/>
      <c r="N43" s="776"/>
      <c r="O43" s="776"/>
      <c r="P43" s="776"/>
      <c r="Q43" s="776"/>
      <c r="R43" s="776"/>
      <c r="U43" s="772">
        <v>1</v>
      </c>
      <c r="V43" s="772">
        <v>0</v>
      </c>
      <c r="W43" s="772">
        <v>1</v>
      </c>
      <c r="X43" s="772">
        <v>1</v>
      </c>
      <c r="Y43" s="772">
        <v>0</v>
      </c>
      <c r="Z43" s="772">
        <v>1</v>
      </c>
    </row>
    <row r="44" spans="2:26" ht="20.25" customHeight="1" thickBot="1" x14ac:dyDescent="0.3">
      <c r="B44" s="600" t="s">
        <v>144</v>
      </c>
      <c r="C44" s="294">
        <v>-3.6479652855368161</v>
      </c>
      <c r="D44" s="294">
        <v>-4.5406432278644102</v>
      </c>
      <c r="E44" s="294">
        <v>-3.1353483672471882</v>
      </c>
      <c r="F44" s="294">
        <v>-3.1137048386902726</v>
      </c>
      <c r="G44" s="294">
        <v>-2.2374406805585165</v>
      </c>
      <c r="H44" s="294">
        <v>-2.4814442068184648</v>
      </c>
      <c r="I44" s="296">
        <v>-2.0418557052293709</v>
      </c>
      <c r="J44" s="294">
        <v>-2.8261562588580906</v>
      </c>
      <c r="K44" s="294">
        <v>-10.336973708282359</v>
      </c>
      <c r="L44" s="295">
        <v>-10.312142091721656</v>
      </c>
      <c r="M44" s="776"/>
      <c r="N44" s="776"/>
      <c r="O44" s="776"/>
      <c r="P44" s="776"/>
      <c r="Q44" s="776"/>
      <c r="R44" s="776"/>
      <c r="U44" s="772">
        <v>1</v>
      </c>
      <c r="V44" s="772">
        <v>1</v>
      </c>
      <c r="W44" s="772">
        <v>0</v>
      </c>
      <c r="X44" s="772">
        <v>1</v>
      </c>
      <c r="Y44" s="772">
        <v>1</v>
      </c>
      <c r="Z44" s="772">
        <v>0</v>
      </c>
    </row>
    <row r="46" spans="2:26" x14ac:dyDescent="0.25">
      <c r="C46" s="300"/>
      <c r="D46" s="300"/>
      <c r="E46" s="300"/>
      <c r="F46" s="300"/>
      <c r="G46" s="300"/>
      <c r="H46" s="300"/>
      <c r="I46" s="300"/>
      <c r="J46" s="300"/>
      <c r="K46" s="300"/>
      <c r="L46" s="300"/>
      <c r="M46" s="300"/>
      <c r="N46" s="300"/>
      <c r="O46" s="300"/>
      <c r="P46" s="300"/>
      <c r="Q46" s="300"/>
      <c r="R46" s="300"/>
    </row>
    <row r="47" spans="2:26" x14ac:dyDescent="0.25">
      <c r="C47" s="300"/>
      <c r="D47" s="300"/>
      <c r="E47" s="300"/>
      <c r="F47" s="300"/>
      <c r="G47" s="300"/>
      <c r="H47" s="300"/>
      <c r="I47" s="300"/>
      <c r="J47" s="300"/>
      <c r="K47" s="300"/>
      <c r="L47" s="300"/>
      <c r="M47" s="300"/>
      <c r="N47" s="300"/>
      <c r="O47" s="300"/>
      <c r="P47" s="300"/>
      <c r="Q47" s="300"/>
      <c r="R47" s="300"/>
    </row>
    <row r="48" spans="2:26" x14ac:dyDescent="0.25">
      <c r="C48" s="300"/>
      <c r="D48" s="300"/>
      <c r="E48" s="300"/>
      <c r="F48" s="300"/>
      <c r="G48" s="300"/>
      <c r="H48" s="300"/>
      <c r="I48" s="300"/>
      <c r="J48" s="300"/>
      <c r="K48" s="300"/>
      <c r="L48" s="300"/>
      <c r="M48" s="300"/>
      <c r="N48" s="300"/>
      <c r="O48" s="300"/>
      <c r="P48" s="300"/>
      <c r="Q48" s="300"/>
      <c r="R48" s="300"/>
    </row>
    <row r="49" spans="3:18" x14ac:dyDescent="0.25">
      <c r="C49" s="300"/>
      <c r="D49" s="300"/>
      <c r="E49" s="300"/>
      <c r="F49" s="300"/>
      <c r="G49" s="300"/>
      <c r="H49" s="300"/>
      <c r="I49" s="300"/>
      <c r="J49" s="300"/>
      <c r="K49" s="300"/>
      <c r="L49" s="300"/>
      <c r="M49" s="300"/>
      <c r="N49" s="300"/>
      <c r="O49" s="300"/>
      <c r="P49" s="300"/>
      <c r="Q49" s="300"/>
      <c r="R49" s="300"/>
    </row>
    <row r="50" spans="3:18" x14ac:dyDescent="0.25">
      <c r="C50" s="300"/>
      <c r="D50" s="300"/>
      <c r="E50" s="300"/>
      <c r="F50" s="300"/>
      <c r="G50" s="300"/>
      <c r="H50" s="300"/>
      <c r="I50" s="300"/>
      <c r="J50" s="300"/>
      <c r="K50" s="300"/>
      <c r="L50" s="300"/>
      <c r="M50" s="300"/>
      <c r="N50" s="300"/>
      <c r="O50" s="300"/>
      <c r="P50" s="300"/>
      <c r="Q50" s="300"/>
      <c r="R50" s="300"/>
    </row>
    <row r="51" spans="3:18" x14ac:dyDescent="0.25">
      <c r="C51" s="300"/>
      <c r="D51" s="300"/>
      <c r="E51" s="300"/>
      <c r="F51" s="300"/>
      <c r="G51" s="300"/>
      <c r="H51" s="300"/>
      <c r="I51" s="300"/>
      <c r="J51" s="300"/>
      <c r="K51" s="300"/>
      <c r="L51" s="300"/>
      <c r="M51" s="300"/>
      <c r="N51" s="300"/>
      <c r="O51" s="300"/>
      <c r="P51" s="300"/>
      <c r="Q51" s="300"/>
      <c r="R51" s="300"/>
    </row>
    <row r="52" spans="3:18" x14ac:dyDescent="0.25">
      <c r="C52" s="300"/>
      <c r="D52" s="300"/>
      <c r="E52" s="300"/>
      <c r="F52" s="300"/>
      <c r="G52" s="300"/>
      <c r="H52" s="300"/>
      <c r="I52" s="300"/>
      <c r="J52" s="300"/>
      <c r="K52" s="300"/>
      <c r="L52" s="300"/>
      <c r="M52" s="300"/>
      <c r="N52" s="300"/>
      <c r="O52" s="300"/>
      <c r="P52" s="300"/>
      <c r="Q52" s="300"/>
      <c r="R52" s="300"/>
    </row>
    <row r="53" spans="3:18" x14ac:dyDescent="0.25">
      <c r="C53" s="300"/>
      <c r="D53" s="300"/>
      <c r="E53" s="300"/>
      <c r="F53" s="300"/>
      <c r="G53" s="300"/>
      <c r="H53" s="300"/>
      <c r="I53" s="300"/>
      <c r="J53" s="300"/>
      <c r="K53" s="300"/>
      <c r="L53" s="300"/>
      <c r="M53" s="300"/>
      <c r="N53" s="300"/>
      <c r="O53" s="300"/>
      <c r="P53" s="300"/>
      <c r="Q53" s="300"/>
      <c r="R53" s="300"/>
    </row>
    <row r="54" spans="3:18" x14ac:dyDescent="0.25">
      <c r="C54" s="300"/>
      <c r="D54" s="300"/>
      <c r="E54" s="300"/>
      <c r="F54" s="300"/>
      <c r="G54" s="300"/>
      <c r="H54" s="300"/>
      <c r="I54" s="300"/>
      <c r="J54" s="300"/>
      <c r="K54" s="300"/>
      <c r="L54" s="300"/>
      <c r="M54" s="300"/>
      <c r="N54" s="300"/>
      <c r="O54" s="300"/>
      <c r="P54" s="300"/>
      <c r="Q54" s="300"/>
      <c r="R54" s="300"/>
    </row>
    <row r="55" spans="3:18" x14ac:dyDescent="0.25">
      <c r="C55" s="300"/>
      <c r="D55" s="300"/>
      <c r="E55" s="300"/>
      <c r="F55" s="300"/>
      <c r="G55" s="300"/>
      <c r="H55" s="300"/>
      <c r="I55" s="300"/>
      <c r="J55" s="300"/>
      <c r="K55" s="300"/>
      <c r="L55" s="300"/>
      <c r="M55" s="300"/>
      <c r="N55" s="300"/>
      <c r="O55" s="300"/>
      <c r="P55" s="300"/>
      <c r="Q55" s="300"/>
      <c r="R55" s="300"/>
    </row>
    <row r="56" spans="3:18" x14ac:dyDescent="0.25">
      <c r="C56" s="300"/>
      <c r="D56" s="300"/>
      <c r="E56" s="300"/>
      <c r="F56" s="300"/>
      <c r="G56" s="300"/>
      <c r="H56" s="300"/>
      <c r="I56" s="300"/>
      <c r="J56" s="300"/>
      <c r="K56" s="300"/>
      <c r="L56" s="300"/>
      <c r="M56" s="300"/>
      <c r="N56" s="300"/>
      <c r="O56" s="300"/>
      <c r="P56" s="300"/>
      <c r="Q56" s="300"/>
      <c r="R56" s="300"/>
    </row>
    <row r="57" spans="3:18" x14ac:dyDescent="0.25">
      <c r="C57" s="300"/>
      <c r="D57" s="300"/>
      <c r="E57" s="300"/>
      <c r="F57" s="300"/>
      <c r="G57" s="300"/>
      <c r="H57" s="300"/>
      <c r="I57" s="300"/>
      <c r="J57" s="300"/>
      <c r="K57" s="300"/>
      <c r="L57" s="300"/>
      <c r="M57" s="300"/>
      <c r="N57" s="300"/>
      <c r="O57" s="300"/>
      <c r="P57" s="300"/>
      <c r="Q57" s="300"/>
      <c r="R57" s="300"/>
    </row>
    <row r="58" spans="3:18" x14ac:dyDescent="0.25">
      <c r="C58" s="300"/>
      <c r="D58" s="300"/>
      <c r="E58" s="300"/>
      <c r="F58" s="300"/>
      <c r="G58" s="300"/>
      <c r="H58" s="300"/>
      <c r="I58" s="300"/>
      <c r="J58" s="300"/>
      <c r="K58" s="300"/>
      <c r="L58" s="300"/>
      <c r="M58" s="300"/>
      <c r="N58" s="300"/>
      <c r="O58" s="300"/>
      <c r="P58" s="300"/>
      <c r="Q58" s="300"/>
      <c r="R58" s="300"/>
    </row>
    <row r="59" spans="3:18" x14ac:dyDescent="0.25">
      <c r="C59" s="300"/>
      <c r="D59" s="300"/>
      <c r="E59" s="300"/>
      <c r="F59" s="300"/>
      <c r="G59" s="300"/>
      <c r="H59" s="300"/>
      <c r="I59" s="300"/>
      <c r="J59" s="300"/>
      <c r="K59" s="300"/>
      <c r="L59" s="300"/>
      <c r="M59" s="300"/>
      <c r="N59" s="300"/>
      <c r="O59" s="300"/>
      <c r="P59" s="300"/>
      <c r="Q59" s="300"/>
      <c r="R59" s="300"/>
    </row>
    <row r="60" spans="3:18" x14ac:dyDescent="0.25">
      <c r="C60" s="300"/>
      <c r="D60" s="300"/>
      <c r="E60" s="300"/>
      <c r="F60" s="300"/>
      <c r="G60" s="300"/>
      <c r="H60" s="300"/>
      <c r="I60" s="300"/>
      <c r="J60" s="300"/>
      <c r="K60" s="300"/>
      <c r="L60" s="300"/>
      <c r="M60" s="300"/>
      <c r="N60" s="300"/>
      <c r="O60" s="300"/>
      <c r="P60" s="300"/>
      <c r="Q60" s="300"/>
      <c r="R60" s="300"/>
    </row>
    <row r="61" spans="3:18" x14ac:dyDescent="0.25">
      <c r="C61" s="300"/>
      <c r="D61" s="300"/>
      <c r="E61" s="300"/>
      <c r="F61" s="300"/>
      <c r="G61" s="300"/>
      <c r="H61" s="300"/>
      <c r="I61" s="300"/>
      <c r="J61" s="300"/>
      <c r="K61" s="300"/>
      <c r="L61" s="300"/>
      <c r="M61" s="300"/>
      <c r="N61" s="300"/>
      <c r="O61" s="300"/>
      <c r="P61" s="300"/>
      <c r="Q61" s="300"/>
      <c r="R61" s="300"/>
    </row>
    <row r="62" spans="3:18" x14ac:dyDescent="0.25">
      <c r="C62" s="300"/>
      <c r="D62" s="300"/>
      <c r="E62" s="300"/>
      <c r="F62" s="300"/>
      <c r="G62" s="300"/>
      <c r="H62" s="300"/>
      <c r="I62" s="300"/>
      <c r="J62" s="300"/>
      <c r="K62" s="300"/>
      <c r="L62" s="300"/>
      <c r="M62" s="300"/>
      <c r="N62" s="300"/>
      <c r="O62" s="300"/>
      <c r="P62" s="300"/>
      <c r="Q62" s="300"/>
      <c r="R62" s="300"/>
    </row>
    <row r="63" spans="3:18" x14ac:dyDescent="0.25">
      <c r="C63" s="300"/>
      <c r="D63" s="300"/>
      <c r="E63" s="300"/>
      <c r="F63" s="300"/>
      <c r="G63" s="300"/>
      <c r="H63" s="300"/>
      <c r="I63" s="300"/>
      <c r="J63" s="300"/>
      <c r="K63" s="300"/>
      <c r="L63" s="300"/>
      <c r="M63" s="300"/>
      <c r="N63" s="300"/>
      <c r="O63" s="300"/>
      <c r="P63" s="300"/>
      <c r="Q63" s="300"/>
      <c r="R63" s="300"/>
    </row>
    <row r="64" spans="3:18" x14ac:dyDescent="0.25">
      <c r="C64" s="300"/>
      <c r="D64" s="300"/>
      <c r="E64" s="300"/>
      <c r="F64" s="300"/>
      <c r="G64" s="300"/>
      <c r="H64" s="300"/>
      <c r="I64" s="300"/>
      <c r="J64" s="300"/>
      <c r="K64" s="300"/>
      <c r="L64" s="300"/>
      <c r="M64" s="300"/>
      <c r="N64" s="300"/>
      <c r="O64" s="300"/>
      <c r="P64" s="300"/>
      <c r="Q64" s="300"/>
      <c r="R64" s="300"/>
    </row>
    <row r="65" spans="3:18" x14ac:dyDescent="0.25">
      <c r="C65" s="300"/>
      <c r="D65" s="300"/>
      <c r="E65" s="300"/>
      <c r="F65" s="300"/>
      <c r="G65" s="300"/>
      <c r="H65" s="300"/>
      <c r="I65" s="300"/>
      <c r="J65" s="300"/>
      <c r="K65" s="300"/>
      <c r="L65" s="300"/>
      <c r="M65" s="300"/>
      <c r="N65" s="300"/>
      <c r="O65" s="300"/>
      <c r="P65" s="300"/>
      <c r="Q65" s="300"/>
      <c r="R65" s="300"/>
    </row>
    <row r="66" spans="3:18" x14ac:dyDescent="0.25">
      <c r="C66" s="300"/>
      <c r="D66" s="300"/>
      <c r="E66" s="300"/>
      <c r="F66" s="300"/>
      <c r="G66" s="300"/>
      <c r="H66" s="300"/>
      <c r="I66" s="300"/>
      <c r="J66" s="300"/>
      <c r="K66" s="300"/>
      <c r="L66" s="300"/>
      <c r="M66" s="300"/>
      <c r="N66" s="300"/>
      <c r="O66" s="300"/>
      <c r="P66" s="300"/>
      <c r="Q66" s="300"/>
      <c r="R66" s="300"/>
    </row>
    <row r="67" spans="3:18" x14ac:dyDescent="0.25">
      <c r="C67" s="300"/>
      <c r="D67" s="300"/>
      <c r="E67" s="300"/>
      <c r="F67" s="300"/>
      <c r="G67" s="300"/>
      <c r="H67" s="300"/>
      <c r="I67" s="300"/>
      <c r="J67" s="300"/>
      <c r="K67" s="300"/>
      <c r="L67" s="300"/>
      <c r="M67" s="300"/>
      <c r="N67" s="300"/>
      <c r="O67" s="300"/>
      <c r="P67" s="300"/>
      <c r="Q67" s="300"/>
      <c r="R67" s="300"/>
    </row>
    <row r="68" spans="3:18" x14ac:dyDescent="0.25">
      <c r="C68" s="300"/>
      <c r="D68" s="300"/>
      <c r="E68" s="300"/>
      <c r="F68" s="300"/>
      <c r="G68" s="300"/>
      <c r="H68" s="300"/>
      <c r="I68" s="300"/>
      <c r="J68" s="300"/>
      <c r="K68" s="300"/>
      <c r="L68" s="300"/>
      <c r="M68" s="300"/>
      <c r="N68" s="300"/>
      <c r="O68" s="300"/>
      <c r="P68" s="300"/>
      <c r="Q68" s="300"/>
      <c r="R68" s="300"/>
    </row>
    <row r="69" spans="3:18" x14ac:dyDescent="0.25">
      <c r="C69" s="300"/>
      <c r="D69" s="300"/>
      <c r="E69" s="300"/>
      <c r="F69" s="300"/>
      <c r="G69" s="300"/>
      <c r="H69" s="300"/>
      <c r="I69" s="300"/>
      <c r="J69" s="300"/>
      <c r="K69" s="300"/>
      <c r="L69" s="300"/>
      <c r="M69" s="300"/>
      <c r="N69" s="300"/>
      <c r="O69" s="300"/>
      <c r="P69" s="300"/>
      <c r="Q69" s="300"/>
      <c r="R69" s="300"/>
    </row>
    <row r="70" spans="3:18" x14ac:dyDescent="0.25">
      <c r="C70" s="300"/>
      <c r="D70" s="300"/>
      <c r="E70" s="300"/>
      <c r="F70" s="300"/>
      <c r="G70" s="300"/>
      <c r="H70" s="300"/>
      <c r="I70" s="300"/>
      <c r="J70" s="300"/>
      <c r="K70" s="300"/>
      <c r="L70" s="300"/>
      <c r="M70" s="300"/>
      <c r="N70" s="300"/>
      <c r="O70" s="300"/>
      <c r="P70" s="300"/>
      <c r="Q70" s="300"/>
      <c r="R70" s="300"/>
    </row>
    <row r="71" spans="3:18" x14ac:dyDescent="0.25">
      <c r="C71" s="300"/>
      <c r="D71" s="300"/>
      <c r="E71" s="300"/>
      <c r="F71" s="300"/>
      <c r="G71" s="300"/>
      <c r="H71" s="300"/>
      <c r="I71" s="300"/>
      <c r="J71" s="300"/>
      <c r="K71" s="300"/>
      <c r="L71" s="300"/>
      <c r="M71" s="300"/>
      <c r="N71" s="300"/>
      <c r="O71" s="300"/>
      <c r="P71" s="300"/>
      <c r="Q71" s="300"/>
      <c r="R71" s="300"/>
    </row>
    <row r="72" spans="3:18" x14ac:dyDescent="0.25">
      <c r="C72" s="300"/>
      <c r="D72" s="300"/>
      <c r="E72" s="300"/>
      <c r="F72" s="300"/>
      <c r="G72" s="300"/>
      <c r="H72" s="300"/>
      <c r="I72" s="300"/>
      <c r="J72" s="300"/>
      <c r="K72" s="300"/>
      <c r="L72" s="300"/>
      <c r="M72" s="300"/>
      <c r="N72" s="300"/>
      <c r="O72" s="300"/>
      <c r="P72" s="300"/>
      <c r="Q72" s="300"/>
      <c r="R72" s="300"/>
    </row>
    <row r="73" spans="3:18" x14ac:dyDescent="0.25">
      <c r="C73" s="300"/>
      <c r="D73" s="300"/>
      <c r="E73" s="300"/>
      <c r="F73" s="300"/>
      <c r="G73" s="300"/>
      <c r="H73" s="300"/>
      <c r="I73" s="300"/>
      <c r="J73" s="300"/>
      <c r="K73" s="300"/>
      <c r="L73" s="300"/>
      <c r="M73" s="300"/>
      <c r="N73" s="300"/>
      <c r="O73" s="300"/>
      <c r="P73" s="300"/>
      <c r="Q73" s="300"/>
      <c r="R73" s="300"/>
    </row>
    <row r="74" spans="3:18" x14ac:dyDescent="0.25">
      <c r="C74" s="300"/>
      <c r="D74" s="300"/>
      <c r="E74" s="300"/>
      <c r="F74" s="300"/>
      <c r="G74" s="300"/>
      <c r="H74" s="300"/>
      <c r="I74" s="300"/>
      <c r="J74" s="300"/>
      <c r="K74" s="300"/>
      <c r="L74" s="300"/>
      <c r="M74" s="300"/>
      <c r="N74" s="300"/>
      <c r="O74" s="300"/>
      <c r="P74" s="300"/>
      <c r="Q74" s="300"/>
      <c r="R74" s="300"/>
    </row>
    <row r="75" spans="3:18" x14ac:dyDescent="0.25">
      <c r="C75" s="300"/>
      <c r="D75" s="300"/>
      <c r="E75" s="300"/>
      <c r="F75" s="300"/>
      <c r="G75" s="300"/>
      <c r="H75" s="300"/>
      <c r="I75" s="300"/>
      <c r="J75" s="300"/>
      <c r="K75" s="300"/>
      <c r="L75" s="300"/>
      <c r="M75" s="300"/>
      <c r="N75" s="300"/>
      <c r="O75" s="300"/>
      <c r="P75" s="300"/>
      <c r="Q75" s="300"/>
      <c r="R75" s="300"/>
    </row>
    <row r="76" spans="3:18" x14ac:dyDescent="0.25">
      <c r="C76" s="300"/>
      <c r="D76" s="300"/>
      <c r="E76" s="300"/>
      <c r="F76" s="300"/>
      <c r="G76" s="300"/>
      <c r="H76" s="300"/>
      <c r="I76" s="300"/>
      <c r="J76" s="300"/>
      <c r="K76" s="300"/>
      <c r="L76" s="300"/>
      <c r="M76" s="300"/>
      <c r="N76" s="300"/>
      <c r="O76" s="300"/>
      <c r="P76" s="300"/>
      <c r="Q76" s="300"/>
      <c r="R76" s="300"/>
    </row>
    <row r="77" spans="3:18" x14ac:dyDescent="0.25">
      <c r="C77" s="300"/>
      <c r="D77" s="300"/>
      <c r="E77" s="300"/>
      <c r="F77" s="300"/>
      <c r="G77" s="300"/>
      <c r="H77" s="300"/>
      <c r="I77" s="300"/>
      <c r="J77" s="300"/>
      <c r="K77" s="300"/>
      <c r="L77" s="300"/>
      <c r="M77" s="300"/>
      <c r="N77" s="300"/>
      <c r="O77" s="300"/>
      <c r="P77" s="300"/>
      <c r="Q77" s="300"/>
      <c r="R77" s="300"/>
    </row>
    <row r="78" spans="3:18" x14ac:dyDescent="0.25">
      <c r="C78" s="300"/>
      <c r="D78" s="300"/>
      <c r="E78" s="300"/>
      <c r="F78" s="300"/>
      <c r="G78" s="300"/>
      <c r="H78" s="300"/>
      <c r="I78" s="300"/>
      <c r="J78" s="300"/>
      <c r="K78" s="300"/>
      <c r="L78" s="300"/>
      <c r="M78" s="300"/>
      <c r="N78" s="300"/>
      <c r="O78" s="300"/>
      <c r="P78" s="300"/>
      <c r="Q78" s="300"/>
      <c r="R78" s="300"/>
    </row>
    <row r="79" spans="3:18" x14ac:dyDescent="0.25">
      <c r="C79" s="300"/>
      <c r="D79" s="300"/>
      <c r="E79" s="300"/>
      <c r="F79" s="300"/>
      <c r="G79" s="300"/>
      <c r="H79" s="300"/>
      <c r="I79" s="300"/>
      <c r="J79" s="300"/>
      <c r="K79" s="300"/>
      <c r="L79" s="300"/>
      <c r="M79" s="300"/>
      <c r="N79" s="300"/>
      <c r="O79" s="300"/>
      <c r="P79" s="300"/>
      <c r="Q79" s="300"/>
      <c r="R79" s="300"/>
    </row>
    <row r="80" spans="3:18" x14ac:dyDescent="0.25">
      <c r="C80" s="299"/>
      <c r="D80" s="299"/>
      <c r="E80" s="299"/>
      <c r="F80" s="299"/>
      <c r="G80" s="299"/>
      <c r="H80" s="299"/>
      <c r="I80" s="299"/>
      <c r="J80" s="299"/>
      <c r="K80" s="299"/>
      <c r="L80" s="299"/>
      <c r="M80" s="299"/>
      <c r="N80" s="299"/>
      <c r="O80" s="299"/>
      <c r="P80" s="299"/>
      <c r="Q80" s="299"/>
      <c r="R80" s="299"/>
    </row>
  </sheetData>
  <mergeCells count="5">
    <mergeCell ref="C4:D4"/>
    <mergeCell ref="E4:F4"/>
    <mergeCell ref="G4:H4"/>
    <mergeCell ref="I4:J4"/>
    <mergeCell ref="K4:L4"/>
  </mergeCells>
  <conditionalFormatting sqref="AA5:AA43">
    <cfRule type="expression" dxfId="28" priority="19">
      <formula>AA5=1</formula>
    </cfRule>
  </conditionalFormatting>
  <conditionalFormatting sqref="Z5:Z43">
    <cfRule type="expression" dxfId="27" priority="18">
      <formula>Z5=1</formula>
    </cfRule>
  </conditionalFormatting>
  <conditionalFormatting sqref="Y5:Y43">
    <cfRule type="expression" dxfId="26" priority="17">
      <formula>Y5=1</formula>
    </cfRule>
  </conditionalFormatting>
  <conditionalFormatting sqref="X5:X43">
    <cfRule type="expression" dxfId="25" priority="16">
      <formula>X5=1</formula>
    </cfRule>
  </conditionalFormatting>
  <conditionalFormatting sqref="W5:W43">
    <cfRule type="expression" dxfId="24" priority="15">
      <formula>W5=1</formula>
    </cfRule>
  </conditionalFormatting>
  <conditionalFormatting sqref="V5:V43">
    <cfRule type="expression" dxfId="23" priority="14">
      <formula>V5=1</formula>
    </cfRule>
  </conditionalFormatting>
  <conditionalFormatting sqref="Z6:Z44">
    <cfRule type="expression" dxfId="22" priority="13">
      <formula>Z6=1</formula>
    </cfRule>
  </conditionalFormatting>
  <conditionalFormatting sqref="Y6:Y44">
    <cfRule type="expression" dxfId="21" priority="12">
      <formula>Y6=1</formula>
    </cfRule>
  </conditionalFormatting>
  <conditionalFormatting sqref="X6:X44">
    <cfRule type="expression" dxfId="20" priority="11">
      <formula>X6=1</formula>
    </cfRule>
  </conditionalFormatting>
  <conditionalFormatting sqref="W6:W44">
    <cfRule type="expression" dxfId="19" priority="10">
      <formula>W6=1</formula>
    </cfRule>
  </conditionalFormatting>
  <conditionalFormatting sqref="V6:V44">
    <cfRule type="expression" dxfId="18" priority="9">
      <formula>V6=1</formula>
    </cfRule>
  </conditionalFormatting>
  <conditionalFormatting sqref="U6:U44">
    <cfRule type="expression" dxfId="17" priority="8">
      <formula>U6=1</formula>
    </cfRule>
  </conditionalFormatting>
  <conditionalFormatting sqref="K6:K44">
    <cfRule type="expression" dxfId="16" priority="7">
      <formula>Z6=1</formula>
    </cfRule>
  </conditionalFormatting>
  <conditionalFormatting sqref="I6:I44">
    <cfRule type="expression" dxfId="15" priority="6">
      <formula>Y6=1</formula>
    </cfRule>
  </conditionalFormatting>
  <conditionalFormatting sqref="G6:G44">
    <cfRule type="expression" dxfId="14" priority="5">
      <formula>X6=1</formula>
    </cfRule>
  </conditionalFormatting>
  <conditionalFormatting sqref="E6:E44">
    <cfRule type="expression" dxfId="13" priority="4">
      <formula>W6=1</formula>
    </cfRule>
  </conditionalFormatting>
  <conditionalFormatting sqref="C6:C44">
    <cfRule type="expression" dxfId="12" priority="3">
      <formula>V6=1</formula>
    </cfRule>
  </conditionalFormatting>
  <conditionalFormatting sqref="D41">
    <cfRule type="expression" dxfId="11" priority="2">
      <formula>W41=1</formula>
    </cfRule>
  </conditionalFormatting>
  <conditionalFormatting sqref="C46:R79">
    <cfRule type="expression" dxfId="10" priority="1">
      <formula>ABS(C46)&gt;0.01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AN47"/>
  <sheetViews>
    <sheetView topLeftCell="G22" zoomScaleNormal="100" workbookViewId="0">
      <selection activeCell="Q32" sqref="Q32"/>
    </sheetView>
  </sheetViews>
  <sheetFormatPr baseColWidth="10" defaultColWidth="11.42578125" defaultRowHeight="15" x14ac:dyDescent="0.25"/>
  <cols>
    <col min="1" max="1" width="6" style="356" customWidth="1"/>
    <col min="2" max="2" width="38.42578125" style="705" customWidth="1"/>
    <col min="3" max="12" width="8.42578125" style="356" customWidth="1"/>
    <col min="13" max="13" width="11.42578125" style="356"/>
    <col min="14" max="36" width="11.42578125" style="706"/>
    <col min="37" max="16384" width="11.42578125" style="356"/>
  </cols>
  <sheetData>
    <row r="1" spans="1:40" x14ac:dyDescent="0.25">
      <c r="E1" s="781" t="s">
        <v>540</v>
      </c>
    </row>
    <row r="2" spans="1:40" x14ac:dyDescent="0.25">
      <c r="E2" s="656" t="s">
        <v>539</v>
      </c>
    </row>
    <row r="3" spans="1:40" ht="15.75" thickBot="1" x14ac:dyDescent="0.3"/>
    <row r="4" spans="1:40" x14ac:dyDescent="0.25">
      <c r="A4" s="707"/>
      <c r="B4" s="572"/>
      <c r="C4" s="959">
        <v>2016</v>
      </c>
      <c r="D4" s="962"/>
      <c r="E4" s="959">
        <v>2017</v>
      </c>
      <c r="F4" s="962"/>
      <c r="G4" s="959">
        <v>2018</v>
      </c>
      <c r="H4" s="962"/>
      <c r="I4" s="959">
        <v>2019</v>
      </c>
      <c r="J4" s="969"/>
      <c r="K4" s="970">
        <v>2020</v>
      </c>
      <c r="L4" s="971"/>
      <c r="M4" s="297"/>
      <c r="N4" s="297"/>
      <c r="O4" s="297"/>
      <c r="P4" s="297"/>
      <c r="Q4" s="708"/>
      <c r="R4" s="708"/>
      <c r="S4" s="708"/>
      <c r="T4" s="709"/>
      <c r="U4" s="709"/>
      <c r="V4" s="709"/>
      <c r="W4" s="709"/>
      <c r="X4" s="709"/>
      <c r="Y4" s="709"/>
      <c r="Z4" s="709"/>
      <c r="AA4" s="709"/>
      <c r="AB4" s="709"/>
      <c r="AC4" s="709"/>
      <c r="AD4" s="709"/>
      <c r="AE4" s="709"/>
      <c r="AF4" s="709"/>
      <c r="AG4" s="709"/>
      <c r="AH4" s="708"/>
      <c r="AI4" s="708"/>
      <c r="AJ4" s="708"/>
      <c r="AK4" s="710"/>
      <c r="AL4" s="710"/>
      <c r="AM4" s="710"/>
      <c r="AN4" s="710"/>
    </row>
    <row r="5" spans="1:40" x14ac:dyDescent="0.25">
      <c r="A5" s="707"/>
      <c r="B5" s="573"/>
      <c r="C5" s="248" t="s">
        <v>329</v>
      </c>
      <c r="D5" s="248" t="s">
        <v>105</v>
      </c>
      <c r="E5" s="248" t="s">
        <v>329</v>
      </c>
      <c r="F5" s="248" t="s">
        <v>105</v>
      </c>
      <c r="G5" s="248" t="s">
        <v>329</v>
      </c>
      <c r="H5" s="248" t="s">
        <v>105</v>
      </c>
      <c r="I5" s="248" t="s">
        <v>329</v>
      </c>
      <c r="J5" s="249" t="s">
        <v>105</v>
      </c>
      <c r="K5" s="250" t="s">
        <v>329</v>
      </c>
      <c r="L5" s="251" t="s">
        <v>105</v>
      </c>
      <c r="M5" s="710"/>
      <c r="N5" s="708"/>
      <c r="O5" s="708"/>
      <c r="P5" s="708"/>
      <c r="Q5" s="708"/>
      <c r="R5" s="708"/>
      <c r="S5" s="708"/>
      <c r="T5" s="709"/>
      <c r="U5" s="709"/>
      <c r="V5" s="709"/>
      <c r="W5" s="709"/>
      <c r="X5" s="709"/>
      <c r="Y5" s="709"/>
      <c r="Z5" s="709"/>
      <c r="AA5" s="709"/>
      <c r="AB5" s="709"/>
      <c r="AC5" s="709"/>
      <c r="AD5" s="709"/>
      <c r="AE5" s="709"/>
      <c r="AF5" s="709"/>
      <c r="AG5" s="709"/>
      <c r="AH5" s="708"/>
      <c r="AI5" s="708"/>
      <c r="AJ5" s="708"/>
      <c r="AK5" s="710"/>
      <c r="AL5" s="710"/>
      <c r="AM5" s="710"/>
      <c r="AN5" s="710"/>
    </row>
    <row r="6" spans="1:40" x14ac:dyDescent="0.25">
      <c r="A6" s="707"/>
      <c r="B6" s="252" t="s">
        <v>109</v>
      </c>
      <c r="C6" s="253">
        <v>2.7364691497331783</v>
      </c>
      <c r="D6" s="253">
        <v>3.2357513256838999</v>
      </c>
      <c r="E6" s="253">
        <v>2.7067768835328909</v>
      </c>
      <c r="F6" s="253">
        <v>3.0517208951169605</v>
      </c>
      <c r="G6" s="253">
        <v>2.6959336302121883</v>
      </c>
      <c r="H6" s="253">
        <v>2.5817942837131236</v>
      </c>
      <c r="I6" s="253">
        <v>2.2390488898802241</v>
      </c>
      <c r="J6" s="253">
        <v>1.979105242621948</v>
      </c>
      <c r="K6" s="254">
        <v>-9.2151986098474978</v>
      </c>
      <c r="L6" s="255">
        <v>-10.838988629490887</v>
      </c>
      <c r="M6" s="710"/>
      <c r="N6" s="708"/>
      <c r="O6" s="708"/>
      <c r="P6" s="708"/>
      <c r="Q6" s="708"/>
      <c r="R6" s="708"/>
      <c r="S6" s="708"/>
      <c r="T6" s="709"/>
      <c r="U6" s="711"/>
      <c r="V6" s="711"/>
      <c r="W6" s="711"/>
      <c r="X6" s="711"/>
      <c r="Y6" s="711"/>
      <c r="Z6" s="711"/>
      <c r="AA6" s="711"/>
      <c r="AB6" s="711"/>
      <c r="AC6" s="711"/>
      <c r="AD6" s="711"/>
      <c r="AE6" s="711"/>
      <c r="AF6" s="711"/>
      <c r="AG6" s="711"/>
      <c r="AH6" s="708"/>
      <c r="AI6" s="708"/>
      <c r="AJ6" s="708"/>
      <c r="AK6" s="710"/>
      <c r="AL6" s="710"/>
      <c r="AM6" s="710"/>
      <c r="AN6" s="710"/>
    </row>
    <row r="7" spans="1:40" ht="16.5" x14ac:dyDescent="0.25">
      <c r="A7" s="712"/>
      <c r="B7" s="574" t="s">
        <v>110</v>
      </c>
      <c r="C7" s="256">
        <v>3.695018442234943</v>
      </c>
      <c r="D7" s="256">
        <v>3.5524929832406738</v>
      </c>
      <c r="E7" s="256">
        <v>4.2375690317645764</v>
      </c>
      <c r="F7" s="257">
        <v>4.0356828028416336</v>
      </c>
      <c r="G7" s="256">
        <v>4.2596068273631937</v>
      </c>
      <c r="H7" s="256">
        <v>3.5949855914204853</v>
      </c>
      <c r="I7" s="256">
        <v>3.8826082243138327</v>
      </c>
      <c r="J7" s="256">
        <v>3.588275759383075</v>
      </c>
      <c r="K7" s="258">
        <v>-10.144094858716301</v>
      </c>
      <c r="L7" s="259">
        <v>-9.8872725286237255</v>
      </c>
      <c r="M7" s="710"/>
      <c r="N7" s="708"/>
      <c r="O7" s="708"/>
      <c r="P7" s="708"/>
      <c r="Q7" s="708"/>
      <c r="R7" s="713"/>
      <c r="S7" s="713"/>
      <c r="T7" s="711"/>
      <c r="U7" s="711"/>
      <c r="V7" s="711"/>
      <c r="W7" s="711"/>
      <c r="X7" s="711"/>
      <c r="Y7" s="711"/>
      <c r="Z7" s="711"/>
      <c r="AA7" s="711"/>
      <c r="AB7" s="711"/>
      <c r="AC7" s="711"/>
      <c r="AD7" s="711"/>
      <c r="AE7" s="711"/>
      <c r="AF7" s="711"/>
      <c r="AG7" s="711"/>
      <c r="AH7" s="713"/>
      <c r="AI7" s="713"/>
      <c r="AJ7" s="713"/>
      <c r="AK7" s="714"/>
      <c r="AL7" s="714"/>
      <c r="AM7" s="714"/>
      <c r="AN7" s="714"/>
    </row>
    <row r="8" spans="1:40" ht="16.5" x14ac:dyDescent="0.25">
      <c r="A8" s="712"/>
      <c r="B8" s="260" t="s">
        <v>9</v>
      </c>
      <c r="C8" s="261"/>
      <c r="D8" s="261"/>
      <c r="E8" s="261"/>
      <c r="F8" s="261"/>
      <c r="G8" s="261"/>
      <c r="H8" s="261"/>
      <c r="I8" s="261"/>
      <c r="J8" s="261"/>
      <c r="K8" s="261"/>
      <c r="L8" s="262"/>
      <c r="M8" s="710"/>
      <c r="N8" s="708"/>
      <c r="O8" s="708"/>
      <c r="P8" s="708"/>
      <c r="Q8" s="708"/>
      <c r="R8" s="713"/>
      <c r="S8" s="713"/>
      <c r="T8" s="711"/>
      <c r="U8" s="711"/>
      <c r="V8" s="711"/>
      <c r="W8" s="711"/>
      <c r="X8" s="711"/>
      <c r="Y8" s="711"/>
      <c r="Z8" s="711"/>
      <c r="AA8" s="711"/>
      <c r="AB8" s="711"/>
      <c r="AC8" s="711"/>
      <c r="AD8" s="711"/>
      <c r="AE8" s="711"/>
      <c r="AF8" s="711"/>
      <c r="AG8" s="711"/>
      <c r="AH8" s="713"/>
      <c r="AI8" s="713"/>
      <c r="AJ8" s="713"/>
      <c r="AK8" s="714"/>
      <c r="AL8" s="714"/>
      <c r="AM8" s="714"/>
      <c r="AN8" s="714"/>
    </row>
    <row r="9" spans="1:40" ht="27" customHeight="1" x14ac:dyDescent="0.25">
      <c r="A9" s="712"/>
      <c r="B9" s="263" t="s">
        <v>111</v>
      </c>
      <c r="C9" s="253">
        <v>3.1500000000000083</v>
      </c>
      <c r="D9" s="253">
        <v>3.2291261720112541</v>
      </c>
      <c r="E9" s="257">
        <v>2.5571371769383733</v>
      </c>
      <c r="F9" s="257">
        <v>2.38265057152236</v>
      </c>
      <c r="G9" s="253">
        <v>2.0399999999999752</v>
      </c>
      <c r="H9" s="257">
        <v>2.2944176387248882</v>
      </c>
      <c r="I9" s="253">
        <v>1.9355000000000011</v>
      </c>
      <c r="J9" s="257">
        <v>1.1032964184263028</v>
      </c>
      <c r="K9" s="253">
        <v>-8.8171296844916984</v>
      </c>
      <c r="L9" s="266">
        <v>-12.13928868482358</v>
      </c>
      <c r="M9" s="710"/>
      <c r="N9" s="708"/>
      <c r="O9" s="708"/>
      <c r="P9" s="708"/>
      <c r="Q9" s="708"/>
      <c r="R9" s="704"/>
      <c r="S9" s="704"/>
      <c r="T9" s="711"/>
      <c r="U9" s="711"/>
      <c r="V9" s="711"/>
      <c r="W9" s="711"/>
      <c r="X9" s="711"/>
      <c r="Y9" s="711"/>
      <c r="Z9" s="711"/>
      <c r="AA9" s="711"/>
      <c r="AB9" s="711"/>
      <c r="AC9" s="711"/>
      <c r="AD9" s="711"/>
      <c r="AE9" s="711"/>
      <c r="AF9" s="711"/>
      <c r="AG9" s="711"/>
      <c r="AH9" s="713"/>
      <c r="AI9" s="713"/>
      <c r="AJ9" s="713"/>
      <c r="AK9" s="714"/>
      <c r="AL9" s="714"/>
      <c r="AM9" s="714"/>
      <c r="AN9" s="714"/>
    </row>
    <row r="10" spans="1:40" ht="28.5" x14ac:dyDescent="0.25">
      <c r="A10" s="712"/>
      <c r="B10" s="252" t="s">
        <v>112</v>
      </c>
      <c r="C10" s="257">
        <v>1</v>
      </c>
      <c r="D10" s="257">
        <v>0.77872627822261897</v>
      </c>
      <c r="E10" s="257">
        <v>0.75</v>
      </c>
      <c r="F10" s="257">
        <v>1.5665929922087818</v>
      </c>
      <c r="G10" s="257">
        <v>1.1000000000000001</v>
      </c>
      <c r="H10" s="257">
        <v>2.1268120642730537</v>
      </c>
      <c r="I10" s="257">
        <v>1.9</v>
      </c>
      <c r="J10" s="257">
        <v>2.3001500699022293</v>
      </c>
      <c r="K10" s="257">
        <v>2.5</v>
      </c>
      <c r="L10" s="266">
        <v>3.8358525193738613</v>
      </c>
      <c r="M10" s="710"/>
      <c r="N10" s="708"/>
      <c r="O10" s="708"/>
      <c r="P10" s="708"/>
      <c r="Q10" s="708"/>
      <c r="R10" s="713"/>
      <c r="S10" s="708"/>
      <c r="T10" s="711"/>
      <c r="U10" s="711"/>
      <c r="V10" s="711"/>
      <c r="W10" s="711"/>
      <c r="X10" s="711"/>
      <c r="Y10" s="711"/>
      <c r="Z10" s="711"/>
      <c r="AA10" s="711"/>
      <c r="AB10" s="711"/>
      <c r="AC10" s="711"/>
      <c r="AD10" s="711"/>
      <c r="AE10" s="711"/>
      <c r="AF10" s="711"/>
      <c r="AG10" s="711"/>
      <c r="AH10" s="713"/>
      <c r="AI10" s="713"/>
      <c r="AJ10" s="713"/>
      <c r="AK10" s="714"/>
      <c r="AL10" s="714"/>
      <c r="AM10" s="714"/>
      <c r="AN10" s="714"/>
    </row>
    <row r="11" spans="1:40" ht="16.5" x14ac:dyDescent="0.25">
      <c r="A11" s="712"/>
      <c r="B11" s="252" t="s">
        <v>113</v>
      </c>
      <c r="C11" s="257">
        <v>5.6036017782298941</v>
      </c>
      <c r="D11" s="257">
        <v>3.112217110937654</v>
      </c>
      <c r="E11" s="257">
        <v>2.8166557040267381</v>
      </c>
      <c r="F11" s="257">
        <v>5.0105686789696735</v>
      </c>
      <c r="G11" s="257">
        <v>4.6758006656186346</v>
      </c>
      <c r="H11" s="257">
        <v>5.2646537459683618</v>
      </c>
      <c r="I11" s="257">
        <v>4.0386002632903262</v>
      </c>
      <c r="J11" s="257">
        <v>1.78972916064295</v>
      </c>
      <c r="K11" s="257">
        <v>-25.549272042333481</v>
      </c>
      <c r="L11" s="266">
        <v>-11.366122832097403</v>
      </c>
      <c r="M11" s="710"/>
      <c r="N11" s="708"/>
      <c r="O11" s="708"/>
      <c r="P11" s="708"/>
      <c r="Q11" s="708"/>
      <c r="R11" s="713"/>
      <c r="S11" s="708"/>
      <c r="T11" s="711"/>
      <c r="U11" s="711"/>
      <c r="V11" s="711"/>
      <c r="W11" s="711"/>
      <c r="X11" s="711"/>
      <c r="Y11" s="711"/>
      <c r="Z11" s="711"/>
      <c r="AA11" s="711"/>
      <c r="AB11" s="711"/>
      <c r="AC11" s="711"/>
      <c r="AD11" s="711"/>
      <c r="AE11" s="711"/>
      <c r="AF11" s="711"/>
      <c r="AG11" s="711"/>
      <c r="AH11" s="713"/>
      <c r="AI11" s="713"/>
      <c r="AJ11" s="713"/>
      <c r="AK11" s="714"/>
      <c r="AL11" s="714"/>
      <c r="AM11" s="714"/>
      <c r="AN11" s="714"/>
    </row>
    <row r="12" spans="1:40" ht="16.5" x14ac:dyDescent="0.25">
      <c r="A12" s="712"/>
      <c r="B12" s="252" t="s">
        <v>114</v>
      </c>
      <c r="C12" s="257">
        <v>0</v>
      </c>
      <c r="D12" s="257">
        <v>0.14196982725299598</v>
      </c>
      <c r="E12" s="257">
        <v>0</v>
      </c>
      <c r="F12" s="257">
        <v>0.12039181602899071</v>
      </c>
      <c r="G12" s="257">
        <v>0</v>
      </c>
      <c r="H12" s="257">
        <v>9.4669091631373173E-2</v>
      </c>
      <c r="I12" s="257">
        <v>0</v>
      </c>
      <c r="J12" s="257">
        <v>5.8232560490355696E-2</v>
      </c>
      <c r="K12" s="257">
        <v>0</v>
      </c>
      <c r="L12" s="266">
        <v>-0.32720470853631745</v>
      </c>
      <c r="M12" s="710"/>
      <c r="N12" s="708"/>
      <c r="O12" s="708"/>
      <c r="P12" s="708"/>
      <c r="Q12" s="708"/>
      <c r="R12" s="713"/>
      <c r="S12" s="713"/>
      <c r="T12" s="711"/>
      <c r="U12" s="711"/>
      <c r="V12" s="711"/>
      <c r="W12" s="711"/>
      <c r="X12" s="711"/>
      <c r="Y12" s="711"/>
      <c r="Z12" s="711"/>
      <c r="AA12" s="711"/>
      <c r="AB12" s="711"/>
      <c r="AC12" s="711"/>
      <c r="AD12" s="711"/>
      <c r="AE12" s="711"/>
      <c r="AF12" s="711"/>
      <c r="AG12" s="711"/>
      <c r="AH12" s="713"/>
      <c r="AI12" s="713"/>
      <c r="AJ12" s="713"/>
      <c r="AK12" s="714"/>
      <c r="AL12" s="714"/>
      <c r="AM12" s="714"/>
      <c r="AN12" s="714"/>
    </row>
    <row r="13" spans="1:40" ht="16.5" x14ac:dyDescent="0.25">
      <c r="A13" s="712"/>
      <c r="B13" s="252" t="s">
        <v>115</v>
      </c>
      <c r="C13" s="257">
        <v>5.2637728067948197</v>
      </c>
      <c r="D13" s="257">
        <v>4.3806790392521888</v>
      </c>
      <c r="E13" s="257">
        <v>5.5413996448759661</v>
      </c>
      <c r="F13" s="257">
        <v>5.0278279815703764</v>
      </c>
      <c r="G13" s="257">
        <v>4.8148301720335018</v>
      </c>
      <c r="H13" s="257">
        <v>2.275196950498759</v>
      </c>
      <c r="I13" s="257">
        <v>2.7121588895166582</v>
      </c>
      <c r="J13" s="257">
        <v>2.5614211462570591</v>
      </c>
      <c r="K13" s="257">
        <v>-27.06947150259067</v>
      </c>
      <c r="L13" s="266">
        <v>-20.195818431859912</v>
      </c>
      <c r="M13" s="710"/>
      <c r="N13" s="708"/>
      <c r="O13" s="708"/>
      <c r="P13" s="708"/>
      <c r="Q13" s="708"/>
      <c r="R13" s="713"/>
      <c r="S13" s="708"/>
      <c r="T13" s="711"/>
      <c r="U13" s="711"/>
      <c r="V13" s="711"/>
      <c r="W13" s="711"/>
      <c r="X13" s="711"/>
      <c r="Y13" s="711"/>
      <c r="Z13" s="711"/>
      <c r="AA13" s="711"/>
      <c r="AB13" s="711"/>
      <c r="AC13" s="711"/>
      <c r="AD13" s="711"/>
      <c r="AE13" s="711"/>
      <c r="AF13" s="711"/>
      <c r="AG13" s="711"/>
      <c r="AH13" s="713"/>
      <c r="AI13" s="713"/>
      <c r="AJ13" s="713"/>
      <c r="AK13" s="714"/>
      <c r="AL13" s="714"/>
      <c r="AM13" s="714"/>
      <c r="AN13" s="714"/>
    </row>
    <row r="14" spans="1:40" ht="16.5" x14ac:dyDescent="0.25">
      <c r="A14" s="712"/>
      <c r="B14" s="264" t="s">
        <v>116</v>
      </c>
      <c r="C14" s="256">
        <v>7.0311324369251027</v>
      </c>
      <c r="D14" s="256">
        <v>3.256034044739331</v>
      </c>
      <c r="E14" s="257">
        <v>4.33270597901807</v>
      </c>
      <c r="F14" s="257">
        <v>4.6634853923310571</v>
      </c>
      <c r="G14" s="256">
        <v>4.0963630695692643</v>
      </c>
      <c r="H14" s="257">
        <v>3.4539440301679658</v>
      </c>
      <c r="I14" s="256">
        <v>3.1378644565125624</v>
      </c>
      <c r="J14" s="257">
        <v>1.2274688296288083</v>
      </c>
      <c r="K14" s="256">
        <v>-31.042321386958815</v>
      </c>
      <c r="L14" s="266">
        <v>-15.777934768413726</v>
      </c>
      <c r="M14" s="710"/>
      <c r="N14" s="708"/>
      <c r="O14" s="708"/>
      <c r="P14" s="708"/>
      <c r="Q14" s="708"/>
      <c r="R14" s="713"/>
      <c r="S14" s="708"/>
      <c r="T14" s="711"/>
      <c r="U14" s="711"/>
      <c r="V14" s="711"/>
      <c r="W14" s="711"/>
      <c r="X14" s="711"/>
      <c r="Y14" s="711"/>
      <c r="Z14" s="711"/>
      <c r="AA14" s="711"/>
      <c r="AB14" s="711"/>
      <c r="AC14" s="711"/>
      <c r="AD14" s="711"/>
      <c r="AE14" s="711"/>
      <c r="AF14" s="711"/>
      <c r="AG14" s="711"/>
      <c r="AH14" s="713"/>
      <c r="AI14" s="713"/>
      <c r="AJ14" s="713"/>
      <c r="AK14" s="714"/>
      <c r="AL14" s="714"/>
      <c r="AM14" s="714"/>
      <c r="AN14" s="714"/>
    </row>
    <row r="15" spans="1:40" ht="30" x14ac:dyDescent="0.25">
      <c r="A15" s="712"/>
      <c r="B15" s="260" t="s">
        <v>15</v>
      </c>
      <c r="C15" s="261"/>
      <c r="D15" s="261"/>
      <c r="E15" s="261"/>
      <c r="F15" s="261"/>
      <c r="G15" s="261"/>
      <c r="H15" s="261"/>
      <c r="I15" s="261"/>
      <c r="J15" s="261"/>
      <c r="K15" s="261"/>
      <c r="L15" s="262"/>
      <c r="M15" s="710"/>
      <c r="N15" s="708"/>
      <c r="O15" s="708"/>
      <c r="P15" s="708"/>
      <c r="Q15" s="708"/>
      <c r="R15" s="713"/>
      <c r="S15" s="713"/>
      <c r="T15" s="711"/>
      <c r="U15" s="711"/>
      <c r="V15" s="711"/>
      <c r="W15" s="711"/>
      <c r="X15" s="711"/>
      <c r="Y15" s="711"/>
      <c r="Z15" s="711"/>
      <c r="AA15" s="711"/>
      <c r="AB15" s="711"/>
      <c r="AC15" s="711"/>
      <c r="AD15" s="711"/>
      <c r="AE15" s="711"/>
      <c r="AF15" s="711"/>
      <c r="AG15" s="711"/>
      <c r="AH15" s="713"/>
      <c r="AI15" s="713"/>
      <c r="AJ15" s="713"/>
      <c r="AK15" s="714"/>
      <c r="AL15" s="714"/>
      <c r="AM15" s="714"/>
      <c r="AN15" s="714"/>
    </row>
    <row r="16" spans="1:40" ht="16.5" x14ac:dyDescent="0.25">
      <c r="A16" s="712"/>
      <c r="B16" s="263" t="s">
        <v>117</v>
      </c>
      <c r="C16" s="257">
        <v>3.1472458864769273</v>
      </c>
      <c r="D16" s="257">
        <v>2.640920894875384</v>
      </c>
      <c r="E16" s="253">
        <v>2.1810098478162772</v>
      </c>
      <c r="F16" s="253">
        <v>2.6705901077747356</v>
      </c>
      <c r="G16" s="257">
        <v>2.3417481364863568</v>
      </c>
      <c r="H16" s="257">
        <v>2.7909446554174537</v>
      </c>
      <c r="I16" s="257">
        <v>2.3236791396302712</v>
      </c>
      <c r="J16" s="257">
        <v>1.4343211702620995</v>
      </c>
      <c r="K16" s="253">
        <v>-9.7240841993012257</v>
      </c>
      <c r="L16" s="266">
        <v>-8.4955617780332116</v>
      </c>
      <c r="M16" s="710"/>
      <c r="N16" s="708"/>
      <c r="O16" s="708"/>
      <c r="P16" s="708"/>
      <c r="Q16" s="708"/>
      <c r="R16" s="713"/>
      <c r="S16" s="708"/>
      <c r="T16" s="711"/>
      <c r="U16" s="711"/>
      <c r="V16" s="711"/>
      <c r="W16" s="711"/>
      <c r="X16" s="711"/>
      <c r="Y16" s="711"/>
      <c r="Z16" s="711"/>
      <c r="AA16" s="711"/>
      <c r="AB16" s="711"/>
      <c r="AC16" s="711"/>
      <c r="AD16" s="711"/>
      <c r="AE16" s="711"/>
      <c r="AF16" s="711"/>
      <c r="AG16" s="711"/>
      <c r="AH16" s="713"/>
      <c r="AI16" s="713"/>
      <c r="AJ16" s="713"/>
      <c r="AK16" s="714"/>
      <c r="AL16" s="714"/>
      <c r="AM16" s="714"/>
      <c r="AN16" s="714"/>
    </row>
    <row r="17" spans="1:40" ht="16.5" x14ac:dyDescent="0.25">
      <c r="A17" s="712"/>
      <c r="B17" s="252" t="s">
        <v>118</v>
      </c>
      <c r="C17" s="257">
        <v>0</v>
      </c>
      <c r="D17" s="257">
        <v>0.14196982725299598</v>
      </c>
      <c r="E17" s="257">
        <v>0</v>
      </c>
      <c r="F17" s="257">
        <v>0.12039181602899071</v>
      </c>
      <c r="G17" s="257">
        <v>0</v>
      </c>
      <c r="H17" s="257">
        <v>9.4669091631373173E-2</v>
      </c>
      <c r="I17" s="257">
        <v>0</v>
      </c>
      <c r="J17" s="257">
        <v>5.8232560490355696E-2</v>
      </c>
      <c r="K17" s="265">
        <v>0</v>
      </c>
      <c r="L17" s="266">
        <v>-0.32720470853631745</v>
      </c>
      <c r="M17" s="710"/>
      <c r="N17" s="708"/>
      <c r="O17" s="708"/>
      <c r="P17" s="708"/>
      <c r="Q17" s="708"/>
      <c r="R17" s="713"/>
      <c r="S17" s="713"/>
      <c r="T17" s="711"/>
      <c r="U17" s="711"/>
      <c r="V17" s="711"/>
      <c r="W17" s="711"/>
      <c r="X17" s="711"/>
      <c r="Y17" s="711"/>
      <c r="Z17" s="711"/>
      <c r="AA17" s="711"/>
      <c r="AB17" s="711"/>
      <c r="AC17" s="711"/>
      <c r="AD17" s="711"/>
      <c r="AE17" s="711"/>
      <c r="AF17" s="711"/>
      <c r="AG17" s="711"/>
      <c r="AH17" s="713"/>
      <c r="AI17" s="713"/>
      <c r="AJ17" s="713"/>
      <c r="AK17" s="714"/>
      <c r="AL17" s="714"/>
      <c r="AM17" s="714"/>
      <c r="AN17" s="714"/>
    </row>
    <row r="18" spans="1:40" ht="16.5" x14ac:dyDescent="0.25">
      <c r="A18" s="712"/>
      <c r="B18" s="267" t="s">
        <v>344</v>
      </c>
      <c r="C18" s="256">
        <v>-0.41077673674374893</v>
      </c>
      <c r="D18" s="256">
        <v>0.45286060355552005</v>
      </c>
      <c r="E18" s="256">
        <v>0.52576703571661376</v>
      </c>
      <c r="F18" s="256">
        <v>0.2607389713132342</v>
      </c>
      <c r="G18" s="256">
        <v>0.35418549372583152</v>
      </c>
      <c r="H18" s="256">
        <v>-0.29999999999999982</v>
      </c>
      <c r="I18" s="256">
        <v>-9.9999999999999645E-2</v>
      </c>
      <c r="J18" s="256">
        <v>0.49</v>
      </c>
      <c r="K18" s="258">
        <v>0.5</v>
      </c>
      <c r="L18" s="259">
        <v>-2.0199999999999996</v>
      </c>
      <c r="M18" s="710"/>
      <c r="N18" s="708"/>
      <c r="O18" s="708"/>
      <c r="P18" s="708"/>
      <c r="Q18" s="708"/>
      <c r="R18" s="713"/>
      <c r="S18" s="713"/>
      <c r="T18" s="711"/>
      <c r="U18" s="711"/>
      <c r="V18" s="711"/>
      <c r="W18" s="711"/>
      <c r="X18" s="711"/>
      <c r="Y18" s="711"/>
      <c r="Z18" s="711"/>
      <c r="AA18" s="711"/>
      <c r="AB18" s="711"/>
      <c r="AC18" s="711"/>
      <c r="AD18" s="711"/>
      <c r="AE18" s="711"/>
      <c r="AF18" s="711"/>
      <c r="AG18" s="711"/>
      <c r="AH18" s="711"/>
      <c r="AI18" s="713"/>
      <c r="AJ18" s="713"/>
      <c r="AK18" s="714"/>
      <c r="AL18" s="714"/>
      <c r="AM18" s="714"/>
      <c r="AN18" s="714"/>
    </row>
    <row r="19" spans="1:40" x14ac:dyDescent="0.25">
      <c r="A19" s="707"/>
      <c r="B19" s="260" t="s">
        <v>120</v>
      </c>
      <c r="C19" s="261"/>
      <c r="D19" s="261"/>
      <c r="E19" s="261"/>
      <c r="F19" s="261"/>
      <c r="G19" s="261"/>
      <c r="H19" s="261"/>
      <c r="I19" s="261"/>
      <c r="J19" s="261"/>
      <c r="K19" s="261"/>
      <c r="L19" s="262"/>
      <c r="M19" s="710"/>
      <c r="N19" s="708"/>
      <c r="O19" s="708"/>
      <c r="P19" s="708"/>
      <c r="Q19" s="708"/>
      <c r="R19" s="708"/>
      <c r="S19" s="708"/>
      <c r="T19" s="709"/>
      <c r="U19" s="709"/>
      <c r="V19" s="709"/>
      <c r="W19" s="709"/>
      <c r="X19" s="709"/>
      <c r="Y19" s="709"/>
      <c r="Z19" s="709"/>
      <c r="AA19" s="709"/>
      <c r="AB19" s="709"/>
      <c r="AC19" s="709"/>
      <c r="AD19" s="709"/>
      <c r="AE19" s="709"/>
      <c r="AF19" s="709"/>
      <c r="AG19" s="709"/>
      <c r="AH19" s="715"/>
      <c r="AI19" s="708"/>
      <c r="AJ19" s="708"/>
      <c r="AK19" s="710"/>
      <c r="AL19" s="710"/>
      <c r="AM19" s="716"/>
      <c r="AN19" s="710"/>
    </row>
    <row r="20" spans="1:40" x14ac:dyDescent="0.25">
      <c r="A20" s="707"/>
      <c r="B20" s="575" t="s">
        <v>121</v>
      </c>
      <c r="C20" s="253">
        <v>0.93301755494898941</v>
      </c>
      <c r="D20" s="253">
        <v>0.30681392200802016</v>
      </c>
      <c r="E20" s="253">
        <v>1.4904490187317876</v>
      </c>
      <c r="F20" s="253">
        <v>0.95482336362546771</v>
      </c>
      <c r="G20" s="253">
        <v>1.5226242577252469</v>
      </c>
      <c r="H20" s="253">
        <v>0.98769115395387352</v>
      </c>
      <c r="I20" s="253">
        <v>1.6075651644645639</v>
      </c>
      <c r="J20" s="253">
        <v>1.5779413958699751</v>
      </c>
      <c r="K20" s="254">
        <v>-1.0231847563083152</v>
      </c>
      <c r="L20" s="302">
        <v>1.0674128593183951</v>
      </c>
      <c r="M20" s="710"/>
      <c r="N20" s="708"/>
      <c r="O20" s="708"/>
      <c r="P20" s="708"/>
      <c r="Q20" s="708"/>
      <c r="R20" s="708"/>
      <c r="S20" s="708"/>
      <c r="T20" s="709"/>
      <c r="U20" s="709"/>
      <c r="V20" s="709"/>
      <c r="W20" s="709"/>
      <c r="X20" s="709"/>
      <c r="Y20" s="709"/>
      <c r="Z20" s="709"/>
      <c r="AA20" s="709"/>
      <c r="AB20" s="709"/>
      <c r="AC20" s="709"/>
      <c r="AD20" s="709"/>
      <c r="AE20" s="709"/>
      <c r="AF20" s="709"/>
      <c r="AG20" s="709"/>
      <c r="AH20" s="715"/>
      <c r="AI20" s="715"/>
      <c r="AJ20" s="708"/>
      <c r="AK20" s="710"/>
      <c r="AL20" s="710"/>
      <c r="AM20" s="716"/>
      <c r="AN20" s="710"/>
    </row>
    <row r="21" spans="1:40" x14ac:dyDescent="0.25">
      <c r="A21" s="707"/>
      <c r="B21" s="576" t="s">
        <v>122</v>
      </c>
      <c r="C21" s="257">
        <v>-0.15000000000002789</v>
      </c>
      <c r="D21" s="257">
        <v>-0.2135973281501613</v>
      </c>
      <c r="E21" s="257">
        <v>1.4499999999999957</v>
      </c>
      <c r="F21" s="257">
        <v>1.7660877440410561</v>
      </c>
      <c r="G21" s="257">
        <v>1.428000000000007</v>
      </c>
      <c r="H21" s="257">
        <v>1.6313323362896703</v>
      </c>
      <c r="I21" s="257">
        <v>1.2418000000000262</v>
      </c>
      <c r="J21" s="257">
        <v>1.2353786240966835</v>
      </c>
      <c r="K21" s="265">
        <v>-1.5000000000000013</v>
      </c>
      <c r="L21" s="303">
        <v>0.16672292448958181</v>
      </c>
      <c r="M21" s="710"/>
      <c r="N21" s="708"/>
      <c r="O21" s="708"/>
      <c r="P21" s="708"/>
      <c r="Q21" s="708"/>
      <c r="R21" s="708"/>
      <c r="S21" s="708"/>
      <c r="T21" s="709"/>
      <c r="U21" s="709"/>
      <c r="V21" s="709"/>
      <c r="W21" s="709"/>
      <c r="X21" s="709"/>
      <c r="Y21" s="709"/>
      <c r="Z21" s="709"/>
      <c r="AA21" s="709"/>
      <c r="AB21" s="709"/>
      <c r="AC21" s="709"/>
      <c r="AD21" s="709"/>
      <c r="AE21" s="709"/>
      <c r="AF21" s="709"/>
      <c r="AG21" s="709"/>
      <c r="AH21" s="715"/>
      <c r="AI21" s="715"/>
      <c r="AJ21" s="708"/>
      <c r="AK21" s="710"/>
      <c r="AL21" s="710"/>
      <c r="AM21" s="716"/>
      <c r="AN21" s="710"/>
    </row>
    <row r="22" spans="1:40" x14ac:dyDescent="0.25">
      <c r="A22" s="707"/>
      <c r="B22" s="576" t="s">
        <v>330</v>
      </c>
      <c r="C22" s="257">
        <v>0.3</v>
      </c>
      <c r="D22" s="257">
        <v>9.3017462197697576E-2</v>
      </c>
      <c r="E22" s="257">
        <v>1.04</v>
      </c>
      <c r="F22" s="257">
        <v>0.29745834197314469</v>
      </c>
      <c r="G22" s="257">
        <v>1.0634999999999999</v>
      </c>
      <c r="H22" s="257">
        <v>1.0739548894361128</v>
      </c>
      <c r="I22" s="257">
        <v>2</v>
      </c>
      <c r="J22" s="257">
        <v>1.8652573909323733</v>
      </c>
      <c r="K22" s="265">
        <v>1.8</v>
      </c>
      <c r="L22" s="303">
        <v>1.3716659648773888</v>
      </c>
      <c r="M22" s="710"/>
      <c r="N22" s="708"/>
      <c r="O22" s="708"/>
      <c r="P22" s="708"/>
      <c r="Q22" s="708"/>
      <c r="R22" s="708"/>
      <c r="S22" s="708"/>
      <c r="T22" s="709"/>
      <c r="U22" s="717"/>
      <c r="V22" s="717"/>
      <c r="W22" s="717"/>
      <c r="X22" s="717"/>
      <c r="Y22" s="717"/>
      <c r="Z22" s="717"/>
      <c r="AA22" s="717"/>
      <c r="AB22" s="717"/>
      <c r="AC22" s="717"/>
      <c r="AD22" s="717"/>
      <c r="AE22" s="717"/>
      <c r="AF22" s="717"/>
      <c r="AG22" s="717"/>
      <c r="AH22" s="715"/>
      <c r="AI22" s="715"/>
      <c r="AJ22" s="708"/>
      <c r="AK22" s="710"/>
      <c r="AL22" s="710"/>
      <c r="AM22" s="716"/>
      <c r="AN22" s="710"/>
    </row>
    <row r="23" spans="1:40" ht="28.5" x14ac:dyDescent="0.25">
      <c r="A23" s="707"/>
      <c r="B23" s="576" t="s">
        <v>123</v>
      </c>
      <c r="C23" s="257">
        <v>0.7834289185308041</v>
      </c>
      <c r="D23" s="257">
        <v>1.5077361563551328</v>
      </c>
      <c r="E23" s="257">
        <v>2.8444840507728886</v>
      </c>
      <c r="F23" s="257">
        <v>1.8416424760631545</v>
      </c>
      <c r="G23" s="257">
        <v>2.3976274758742644</v>
      </c>
      <c r="H23" s="257">
        <v>1.9238127431350005</v>
      </c>
      <c r="I23" s="257">
        <v>2.4711252761237423</v>
      </c>
      <c r="J23" s="257">
        <v>4.8343962298782683</v>
      </c>
      <c r="K23" s="265">
        <v>-2.6052892752768786</v>
      </c>
      <c r="L23" s="303">
        <v>1.5681328337009637</v>
      </c>
      <c r="M23" s="710"/>
      <c r="N23" s="708"/>
      <c r="O23" s="708"/>
      <c r="P23" s="708"/>
      <c r="Q23" s="708"/>
      <c r="R23" s="708"/>
      <c r="S23" s="708"/>
      <c r="T23" s="709"/>
      <c r="U23" s="709"/>
      <c r="V23" s="709"/>
      <c r="W23" s="709"/>
      <c r="X23" s="709"/>
      <c r="Y23" s="709"/>
      <c r="Z23" s="709"/>
      <c r="AA23" s="709"/>
      <c r="AB23" s="709"/>
      <c r="AC23" s="709"/>
      <c r="AD23" s="709"/>
      <c r="AE23" s="709"/>
      <c r="AF23" s="709"/>
      <c r="AG23" s="709"/>
      <c r="AH23" s="715"/>
      <c r="AI23" s="715"/>
      <c r="AJ23" s="708"/>
      <c r="AK23" s="710"/>
      <c r="AL23" s="710"/>
      <c r="AM23" s="716"/>
      <c r="AN23" s="710"/>
    </row>
    <row r="24" spans="1:40" ht="28.5" x14ac:dyDescent="0.25">
      <c r="A24" s="707"/>
      <c r="B24" s="576" t="s">
        <v>124</v>
      </c>
      <c r="C24" s="257">
        <v>0.50506743608467186</v>
      </c>
      <c r="D24" s="257">
        <v>-1.1233256732782748</v>
      </c>
      <c r="E24" s="257">
        <v>2.8843335069901554</v>
      </c>
      <c r="F24" s="257">
        <v>2.5014513121799808</v>
      </c>
      <c r="G24" s="257">
        <v>1.2328070876219899</v>
      </c>
      <c r="H24" s="257">
        <v>1.1825167701229544</v>
      </c>
      <c r="I24" s="257">
        <v>1.4749630438241734</v>
      </c>
      <c r="J24" s="257">
        <v>0.29249340812402824</v>
      </c>
      <c r="K24" s="265">
        <v>-2.4460773420163839</v>
      </c>
      <c r="L24" s="303">
        <v>-0.87251311963663092</v>
      </c>
      <c r="M24" s="710"/>
      <c r="N24" s="708"/>
      <c r="O24" s="708"/>
      <c r="P24" s="708"/>
      <c r="Q24" s="708"/>
      <c r="R24" s="708"/>
      <c r="S24" s="708"/>
      <c r="T24" s="709"/>
      <c r="U24" s="709"/>
      <c r="V24" s="709"/>
      <c r="W24" s="709"/>
      <c r="X24" s="709"/>
      <c r="Y24" s="709"/>
      <c r="Z24" s="709"/>
      <c r="AA24" s="709"/>
      <c r="AB24" s="709"/>
      <c r="AC24" s="709"/>
      <c r="AD24" s="709"/>
      <c r="AE24" s="709"/>
      <c r="AF24" s="709"/>
      <c r="AG24" s="709"/>
      <c r="AH24" s="715"/>
      <c r="AI24" s="715"/>
      <c r="AJ24" s="708"/>
      <c r="AK24" s="710"/>
      <c r="AL24" s="710"/>
      <c r="AM24" s="716"/>
      <c r="AN24" s="710"/>
    </row>
    <row r="25" spans="1:40" ht="28.5" x14ac:dyDescent="0.25">
      <c r="A25" s="707"/>
      <c r="B25" s="577" t="s">
        <v>125</v>
      </c>
      <c r="C25" s="257">
        <v>-1.9637423902409412</v>
      </c>
      <c r="D25" s="257">
        <v>-1.5766902881145684</v>
      </c>
      <c r="E25" s="256">
        <v>3.547098144241656</v>
      </c>
      <c r="F25" s="256">
        <v>4.3707522867578286</v>
      </c>
      <c r="G25" s="257">
        <v>1.3216488188909636</v>
      </c>
      <c r="H25" s="257">
        <v>3.0846104786925066</v>
      </c>
      <c r="I25" s="257">
        <v>1.5809854976594373</v>
      </c>
      <c r="J25" s="257">
        <v>1.2072247319967699</v>
      </c>
      <c r="K25" s="265">
        <v>-2.369558802352445</v>
      </c>
      <c r="L25" s="303">
        <v>-2.2094784497099784</v>
      </c>
      <c r="M25" s="710"/>
      <c r="N25" s="708"/>
      <c r="O25" s="708"/>
      <c r="P25" s="708"/>
      <c r="Q25" s="708"/>
      <c r="R25" s="708"/>
      <c r="S25" s="708"/>
      <c r="T25" s="709"/>
      <c r="U25" s="717"/>
      <c r="V25" s="717"/>
      <c r="W25" s="717"/>
      <c r="X25" s="717"/>
      <c r="Y25" s="717"/>
      <c r="Z25" s="717"/>
      <c r="AA25" s="717"/>
      <c r="AB25" s="717"/>
      <c r="AC25" s="717"/>
      <c r="AD25" s="717"/>
      <c r="AE25" s="717"/>
      <c r="AF25" s="717"/>
      <c r="AG25" s="717"/>
      <c r="AH25" s="715"/>
      <c r="AI25" s="715"/>
      <c r="AJ25" s="708"/>
      <c r="AK25" s="710"/>
      <c r="AL25" s="710"/>
      <c r="AM25" s="716"/>
      <c r="AN25" s="710"/>
    </row>
    <row r="26" spans="1:40" x14ac:dyDescent="0.25">
      <c r="A26" s="707"/>
      <c r="B26" s="260" t="s">
        <v>126</v>
      </c>
      <c r="C26" s="261"/>
      <c r="D26" s="261"/>
      <c r="E26" s="261"/>
      <c r="F26" s="261"/>
      <c r="G26" s="261"/>
      <c r="H26" s="261"/>
      <c r="I26" s="261"/>
      <c r="J26" s="268"/>
      <c r="K26" s="261"/>
      <c r="L26" s="262"/>
      <c r="M26" s="710"/>
      <c r="N26" s="708"/>
      <c r="O26" s="708"/>
      <c r="P26" s="708"/>
      <c r="Q26" s="708"/>
      <c r="R26" s="708"/>
      <c r="S26" s="708"/>
      <c r="T26" s="709"/>
      <c r="U26" s="709"/>
      <c r="V26" s="709"/>
      <c r="W26" s="709"/>
      <c r="X26" s="709"/>
      <c r="Y26" s="709"/>
      <c r="Z26" s="709"/>
      <c r="AA26" s="709"/>
      <c r="AB26" s="709"/>
      <c r="AC26" s="709"/>
      <c r="AD26" s="709"/>
      <c r="AE26" s="709"/>
      <c r="AF26" s="709"/>
      <c r="AG26" s="709"/>
      <c r="AH26" s="708"/>
      <c r="AI26" s="708"/>
      <c r="AJ26" s="708"/>
      <c r="AK26" s="710"/>
      <c r="AL26" s="710"/>
      <c r="AM26" s="710"/>
      <c r="AN26" s="710"/>
    </row>
    <row r="27" spans="1:40" x14ac:dyDescent="0.25">
      <c r="A27" s="707"/>
      <c r="B27" s="578" t="s">
        <v>127</v>
      </c>
      <c r="C27" s="257">
        <v>2.741174714052641</v>
      </c>
      <c r="D27" s="257">
        <v>2.6791982313168372</v>
      </c>
      <c r="E27" s="253">
        <v>2.7981148793313646</v>
      </c>
      <c r="F27" s="253">
        <v>2.5879829747386784</v>
      </c>
      <c r="G27" s="257">
        <v>2.5752980111342358</v>
      </c>
      <c r="H27" s="257">
        <v>2.1457375299815951</v>
      </c>
      <c r="I27" s="257">
        <v>2</v>
      </c>
      <c r="J27" s="257">
        <v>2.0895255012186809</v>
      </c>
      <c r="K27" s="257">
        <v>-5.2</v>
      </c>
      <c r="L27" s="266">
        <v>-4.1645695789047865</v>
      </c>
      <c r="M27" s="710"/>
      <c r="N27" s="708"/>
      <c r="O27" s="708"/>
      <c r="P27" s="708"/>
      <c r="Q27" s="708"/>
      <c r="R27" s="708"/>
      <c r="S27" s="708"/>
      <c r="T27" s="709"/>
      <c r="U27" s="709"/>
      <c r="V27" s="709"/>
      <c r="W27" s="709"/>
      <c r="X27" s="709"/>
      <c r="Y27" s="709"/>
      <c r="Z27" s="709"/>
      <c r="AA27" s="709"/>
      <c r="AB27" s="709"/>
      <c r="AC27" s="709"/>
      <c r="AD27" s="709"/>
      <c r="AE27" s="709"/>
      <c r="AF27" s="709"/>
      <c r="AG27" s="709"/>
      <c r="AH27" s="718"/>
      <c r="AI27" s="709"/>
      <c r="AJ27" s="708"/>
      <c r="AK27" s="710"/>
      <c r="AL27" s="710"/>
      <c r="AM27" s="719"/>
      <c r="AN27" s="710"/>
    </row>
    <row r="28" spans="1:40" ht="28.5" x14ac:dyDescent="0.25">
      <c r="A28" s="707"/>
      <c r="B28" s="252" t="s">
        <v>128</v>
      </c>
      <c r="C28" s="257">
        <v>2.5</v>
      </c>
      <c r="D28" s="257">
        <v>2.8526337928353573</v>
      </c>
      <c r="E28" s="257">
        <v>2.4500000000000002</v>
      </c>
      <c r="F28" s="257">
        <v>2.8125339498207946</v>
      </c>
      <c r="G28" s="257">
        <v>2.5</v>
      </c>
      <c r="H28" s="257">
        <v>2.5248852075176131</v>
      </c>
      <c r="I28" s="257">
        <v>2.1</v>
      </c>
      <c r="J28" s="257">
        <v>2.2632535122573572</v>
      </c>
      <c r="K28" s="257">
        <v>-9.6999999999999993</v>
      </c>
      <c r="L28" s="266">
        <v>-7.4805870413399482</v>
      </c>
      <c r="M28" s="710"/>
      <c r="N28" s="708"/>
      <c r="O28" s="708"/>
      <c r="P28" s="708"/>
      <c r="Q28" s="708"/>
      <c r="R28" s="708"/>
      <c r="S28" s="708"/>
      <c r="T28" s="720"/>
      <c r="U28" s="721"/>
      <c r="V28" s="721"/>
      <c r="W28" s="721"/>
      <c r="X28" s="721"/>
      <c r="Y28" s="721"/>
      <c r="Z28" s="721"/>
      <c r="AA28" s="721"/>
      <c r="AB28" s="721"/>
      <c r="AC28" s="721"/>
      <c r="AD28" s="721"/>
      <c r="AE28" s="721"/>
      <c r="AF28" s="721"/>
      <c r="AG28" s="721"/>
      <c r="AH28" s="718"/>
      <c r="AI28" s="709"/>
      <c r="AJ28" s="708"/>
      <c r="AK28" s="710"/>
      <c r="AL28" s="710"/>
      <c r="AM28" s="719"/>
      <c r="AN28" s="710"/>
    </row>
    <row r="29" spans="1:40" x14ac:dyDescent="0.25">
      <c r="A29" s="707"/>
      <c r="B29" s="252" t="s">
        <v>129</v>
      </c>
      <c r="C29" s="257">
        <v>3</v>
      </c>
      <c r="D29" s="257">
        <v>2.3277962468662317</v>
      </c>
      <c r="E29" s="257">
        <v>2.7490000000000001</v>
      </c>
      <c r="F29" s="257">
        <v>1.6913872556231224</v>
      </c>
      <c r="G29" s="257">
        <v>2</v>
      </c>
      <c r="H29" s="257">
        <v>2.801604535721558</v>
      </c>
      <c r="I29" s="257">
        <v>2.7</v>
      </c>
      <c r="J29" s="257">
        <v>1.5145562138976221</v>
      </c>
      <c r="K29" s="257">
        <v>-9.6999999999999993</v>
      </c>
      <c r="L29" s="266">
        <v>-12.077215629809867</v>
      </c>
      <c r="M29" s="710"/>
      <c r="N29" s="708"/>
      <c r="O29" s="708"/>
      <c r="P29" s="708"/>
      <c r="Q29" s="708"/>
      <c r="R29" s="708"/>
      <c r="S29" s="708"/>
      <c r="T29" s="709"/>
      <c r="U29" s="709"/>
      <c r="V29" s="709"/>
      <c r="W29" s="709"/>
      <c r="X29" s="709"/>
      <c r="Y29" s="709"/>
      <c r="Z29" s="709"/>
      <c r="AA29" s="709"/>
      <c r="AB29" s="709"/>
      <c r="AC29" s="709"/>
      <c r="AD29" s="709"/>
      <c r="AE29" s="709"/>
      <c r="AF29" s="709"/>
      <c r="AG29" s="709"/>
      <c r="AH29" s="718"/>
      <c r="AI29" s="718"/>
      <c r="AJ29" s="708"/>
      <c r="AK29" s="710"/>
      <c r="AL29" s="710"/>
      <c r="AM29" s="719"/>
      <c r="AN29" s="710"/>
    </row>
    <row r="30" spans="1:40" ht="28.5" x14ac:dyDescent="0.25">
      <c r="A30" s="707"/>
      <c r="B30" s="252" t="s">
        <v>130</v>
      </c>
      <c r="C30" s="257">
        <v>-4.5800180234922827E-3</v>
      </c>
      <c r="D30" s="257">
        <v>0.54203100915652946</v>
      </c>
      <c r="E30" s="257">
        <v>-9.0502794250475416E-2</v>
      </c>
      <c r="F30" s="257">
        <v>0.45203922226688675</v>
      </c>
      <c r="G30" s="257">
        <v>0.11760689114925782</v>
      </c>
      <c r="H30" s="257">
        <v>0.426896671634025</v>
      </c>
      <c r="I30" s="257">
        <v>0.23436165674532994</v>
      </c>
      <c r="J30" s="257">
        <v>-0.10816022315179863</v>
      </c>
      <c r="K30" s="257">
        <v>-4.235441571569087</v>
      </c>
      <c r="L30" s="266">
        <v>-6.9644587823721293</v>
      </c>
      <c r="M30" s="710"/>
      <c r="N30" s="708"/>
      <c r="O30" s="708"/>
      <c r="P30" s="708"/>
      <c r="Q30" s="708"/>
      <c r="R30" s="708"/>
      <c r="S30" s="708"/>
      <c r="T30" s="709"/>
      <c r="U30" s="709"/>
      <c r="V30" s="709"/>
      <c r="W30" s="709"/>
      <c r="X30" s="709"/>
      <c r="Y30" s="709"/>
      <c r="Z30" s="709"/>
      <c r="AA30" s="709"/>
      <c r="AB30" s="709"/>
      <c r="AC30" s="709"/>
      <c r="AD30" s="709"/>
      <c r="AE30" s="709"/>
      <c r="AF30" s="709"/>
      <c r="AG30" s="709"/>
      <c r="AH30" s="718"/>
      <c r="AI30" s="718"/>
      <c r="AJ30" s="708"/>
      <c r="AK30" s="710"/>
      <c r="AL30" s="710"/>
      <c r="AM30" s="719"/>
      <c r="AN30" s="710"/>
    </row>
    <row r="31" spans="1:40" ht="28.5" x14ac:dyDescent="0.25">
      <c r="A31" s="707"/>
      <c r="B31" s="252" t="s">
        <v>131</v>
      </c>
      <c r="C31" s="257">
        <v>0.2307016094958092</v>
      </c>
      <c r="D31" s="257">
        <v>0.37249170849646962</v>
      </c>
      <c r="E31" s="257">
        <v>0.25063629432202639</v>
      </c>
      <c r="F31" s="257">
        <v>0.23264376054858982</v>
      </c>
      <c r="G31" s="257">
        <v>0.19115476118263253</v>
      </c>
      <c r="H31" s="257">
        <v>5.550757367862591E-2</v>
      </c>
      <c r="I31" s="257">
        <v>0.13618892250757408</v>
      </c>
      <c r="J31" s="257">
        <v>-0.27785960242439067</v>
      </c>
      <c r="K31" s="257">
        <v>0.53687861589424291</v>
      </c>
      <c r="L31" s="266">
        <v>-3.629942604209524</v>
      </c>
      <c r="M31" s="710"/>
      <c r="N31" s="708"/>
      <c r="O31" s="708"/>
      <c r="P31" s="708"/>
      <c r="Q31" s="708"/>
      <c r="R31" s="708"/>
      <c r="S31" s="708"/>
      <c r="T31" s="720"/>
      <c r="U31" s="720"/>
      <c r="V31" s="720"/>
      <c r="W31" s="720"/>
      <c r="X31" s="720"/>
      <c r="Y31" s="709"/>
      <c r="Z31" s="709"/>
      <c r="AA31" s="709"/>
      <c r="AB31" s="709"/>
      <c r="AC31" s="709"/>
      <c r="AD31" s="709"/>
      <c r="AE31" s="709"/>
      <c r="AF31" s="720"/>
      <c r="AG31" s="720"/>
      <c r="AH31" s="718"/>
      <c r="AI31" s="718"/>
      <c r="AJ31" s="708"/>
      <c r="AK31" s="710"/>
      <c r="AL31" s="710"/>
      <c r="AM31" s="719"/>
      <c r="AN31" s="710"/>
    </row>
    <row r="32" spans="1:40" ht="28.5" x14ac:dyDescent="0.25">
      <c r="A32" s="707"/>
      <c r="B32" s="252" t="s">
        <v>132</v>
      </c>
      <c r="C32" s="257">
        <v>-0.25585519443380722</v>
      </c>
      <c r="D32" s="257">
        <v>0.88730053037322509</v>
      </c>
      <c r="E32" s="257">
        <v>-4.1093457325247496E-2</v>
      </c>
      <c r="F32" s="257">
        <v>1.3377078199103831</v>
      </c>
      <c r="G32" s="257">
        <v>0.68228787275703695</v>
      </c>
      <c r="H32" s="257">
        <v>-0.21381986497307492</v>
      </c>
      <c r="I32" s="257">
        <v>-0.4488326291331779</v>
      </c>
      <c r="J32" s="257">
        <v>0.45761814467817352</v>
      </c>
      <c r="K32" s="257">
        <v>0.53687861589424291</v>
      </c>
      <c r="L32" s="266">
        <v>-0.47398582612298013</v>
      </c>
      <c r="M32" s="710"/>
      <c r="N32" s="708"/>
      <c r="O32" s="708"/>
      <c r="P32" s="708"/>
      <c r="Q32" s="708"/>
      <c r="R32" s="708"/>
      <c r="S32" s="708"/>
      <c r="T32" s="709"/>
      <c r="U32" s="709"/>
      <c r="V32" s="709"/>
      <c r="W32" s="709"/>
      <c r="X32" s="709"/>
      <c r="Y32" s="709"/>
      <c r="Z32" s="709"/>
      <c r="AA32" s="709"/>
      <c r="AB32" s="709"/>
      <c r="AC32" s="709"/>
      <c r="AD32" s="709"/>
      <c r="AE32" s="709"/>
      <c r="AF32" s="709"/>
      <c r="AG32" s="709"/>
      <c r="AH32" s="718"/>
      <c r="AI32" s="718"/>
      <c r="AJ32" s="708"/>
      <c r="AK32" s="710"/>
      <c r="AL32" s="710"/>
      <c r="AM32" s="719"/>
      <c r="AN32" s="710"/>
    </row>
    <row r="33" spans="1:40" ht="28.5" x14ac:dyDescent="0.25">
      <c r="A33" s="707"/>
      <c r="B33" s="252" t="s">
        <v>133</v>
      </c>
      <c r="C33" s="257">
        <v>0.76490182528174966</v>
      </c>
      <c r="D33" s="257">
        <v>1.3839075894073183E-2</v>
      </c>
      <c r="E33" s="257">
        <v>1.2548702841321369</v>
      </c>
      <c r="F33" s="257">
        <v>0.14434459070078454</v>
      </c>
      <c r="G33" s="257">
        <v>1.1616638916377431</v>
      </c>
      <c r="H33" s="257">
        <v>0.84884380325833675</v>
      </c>
      <c r="I33" s="257">
        <v>2.0740069944474193</v>
      </c>
      <c r="J33" s="257">
        <v>2.0336538903773738</v>
      </c>
      <c r="K33" s="257">
        <v>2</v>
      </c>
      <c r="L33" s="266">
        <v>1.3791060442214231</v>
      </c>
      <c r="M33" s="710"/>
      <c r="N33" s="708"/>
      <c r="O33" s="708"/>
      <c r="P33" s="708"/>
      <c r="Q33" s="708"/>
      <c r="R33" s="708"/>
      <c r="S33" s="708"/>
      <c r="T33" s="720"/>
      <c r="U33" s="721"/>
      <c r="V33" s="721"/>
      <c r="W33" s="721"/>
      <c r="X33" s="721"/>
      <c r="Y33" s="721"/>
      <c r="Z33" s="721"/>
      <c r="AA33" s="721"/>
      <c r="AB33" s="721"/>
      <c r="AC33" s="721"/>
      <c r="AD33" s="721"/>
      <c r="AE33" s="721"/>
      <c r="AF33" s="721"/>
      <c r="AG33" s="721"/>
      <c r="AH33" s="708"/>
      <c r="AI33" s="708"/>
      <c r="AJ33" s="708"/>
      <c r="AK33" s="710"/>
      <c r="AL33" s="710"/>
      <c r="AM33" s="710"/>
      <c r="AN33" s="710"/>
    </row>
    <row r="34" spans="1:40" x14ac:dyDescent="0.25">
      <c r="A34" s="707"/>
      <c r="B34" s="252" t="s">
        <v>134</v>
      </c>
      <c r="C34" s="257">
        <v>0.53297064393222904</v>
      </c>
      <c r="D34" s="257">
        <v>-0.3573216391239753</v>
      </c>
      <c r="E34" s="257">
        <v>1.001723307632485</v>
      </c>
      <c r="F34" s="257">
        <v>-8.809422413195156E-2</v>
      </c>
      <c r="G34" s="257">
        <v>0.96865749553283198</v>
      </c>
      <c r="H34" s="257">
        <v>0.79289611218600342</v>
      </c>
      <c r="I34" s="257">
        <v>1.9351825676523937</v>
      </c>
      <c r="J34" s="257">
        <v>2.3179541509900758</v>
      </c>
      <c r="K34" s="257">
        <v>1.4553081458751782</v>
      </c>
      <c r="L34" s="266">
        <v>5.1977230104355288</v>
      </c>
      <c r="M34" s="710"/>
      <c r="N34" s="708"/>
      <c r="O34" s="708"/>
      <c r="P34" s="708"/>
      <c r="Q34" s="708"/>
      <c r="R34" s="708"/>
      <c r="S34" s="708"/>
      <c r="T34" s="720"/>
      <c r="U34" s="720"/>
      <c r="V34" s="720"/>
      <c r="W34" s="720"/>
      <c r="X34" s="720"/>
      <c r="Y34" s="720"/>
      <c r="Z34" s="720"/>
      <c r="AA34" s="720"/>
      <c r="AB34" s="720"/>
      <c r="AC34" s="720"/>
      <c r="AD34" s="720"/>
      <c r="AE34" s="720"/>
      <c r="AF34" s="720"/>
      <c r="AG34" s="720"/>
      <c r="AH34" s="708"/>
      <c r="AI34" s="708"/>
      <c r="AJ34" s="708"/>
      <c r="AK34" s="710"/>
      <c r="AL34" s="710"/>
      <c r="AM34" s="710"/>
      <c r="AN34" s="710"/>
    </row>
    <row r="35" spans="1:40" ht="28.5" x14ac:dyDescent="0.25">
      <c r="A35" s="707"/>
      <c r="B35" s="252" t="s">
        <v>135</v>
      </c>
      <c r="C35" s="257">
        <v>3.3847892727390638</v>
      </c>
      <c r="D35" s="257">
        <v>3.0869374382769266</v>
      </c>
      <c r="E35" s="257">
        <v>3.8368694763775135</v>
      </c>
      <c r="F35" s="257">
        <v>3.2692004534092156</v>
      </c>
      <c r="G35" s="257">
        <v>3.7918671528203163</v>
      </c>
      <c r="H35" s="257">
        <v>4.0881692492933608</v>
      </c>
      <c r="I35" s="257">
        <v>4.3196351483252737</v>
      </c>
      <c r="J35" s="257">
        <v>4.7475205617550476</v>
      </c>
      <c r="K35" s="257">
        <v>-7.9960000000000031</v>
      </c>
      <c r="L35" s="266">
        <v>-5.4062289845326124</v>
      </c>
      <c r="M35" s="710"/>
      <c r="N35" s="708"/>
      <c r="O35" s="708"/>
      <c r="P35" s="708"/>
      <c r="Q35" s="708"/>
      <c r="R35" s="708"/>
      <c r="S35" s="708"/>
      <c r="T35" s="720"/>
      <c r="U35" s="720"/>
      <c r="V35" s="720"/>
      <c r="W35" s="720"/>
      <c r="X35" s="720"/>
      <c r="Y35" s="720"/>
      <c r="Z35" s="720"/>
      <c r="AA35" s="720"/>
      <c r="AB35" s="720"/>
      <c r="AC35" s="720"/>
      <c r="AD35" s="720"/>
      <c r="AE35" s="720"/>
      <c r="AF35" s="720"/>
      <c r="AG35" s="720"/>
      <c r="AH35" s="708"/>
      <c r="AI35" s="708"/>
      <c r="AJ35" s="708"/>
      <c r="AK35" s="710"/>
      <c r="AL35" s="710"/>
      <c r="AM35" s="710"/>
      <c r="AN35" s="710"/>
    </row>
    <row r="36" spans="1:40" ht="28.5" x14ac:dyDescent="0.25">
      <c r="A36" s="707"/>
      <c r="B36" s="579" t="s">
        <v>136</v>
      </c>
      <c r="C36" s="256">
        <v>19.860879892536225</v>
      </c>
      <c r="D36" s="256">
        <v>19.634706197441364</v>
      </c>
      <c r="E36" s="256">
        <v>17.499951942494903</v>
      </c>
      <c r="F36" s="256">
        <v>17.223426568814094</v>
      </c>
      <c r="G36" s="256">
        <v>15.505755274719121</v>
      </c>
      <c r="H36" s="256">
        <v>15.254644169015204</v>
      </c>
      <c r="I36" s="256">
        <v>13.764766540590459</v>
      </c>
      <c r="J36" s="256">
        <v>14.104251078077565</v>
      </c>
      <c r="K36" s="256">
        <v>19.008185818597109</v>
      </c>
      <c r="L36" s="259">
        <v>15.531933846016807</v>
      </c>
      <c r="M36" s="710"/>
      <c r="N36" s="708"/>
      <c r="O36" s="708"/>
      <c r="P36" s="708"/>
      <c r="Q36" s="708"/>
      <c r="R36" s="708"/>
      <c r="S36" s="708"/>
      <c r="T36" s="720"/>
      <c r="U36" s="720"/>
      <c r="V36" s="720"/>
      <c r="W36" s="720"/>
      <c r="X36" s="720"/>
      <c r="Y36" s="720"/>
      <c r="Z36" s="720"/>
      <c r="AA36" s="720"/>
      <c r="AB36" s="720"/>
      <c r="AC36" s="720"/>
      <c r="AD36" s="720"/>
      <c r="AE36" s="720"/>
      <c r="AF36" s="720"/>
      <c r="AG36" s="720"/>
      <c r="AH36" s="708"/>
      <c r="AI36" s="708"/>
      <c r="AJ36" s="708"/>
      <c r="AK36" s="710"/>
      <c r="AL36" s="710"/>
      <c r="AM36" s="710"/>
      <c r="AN36" s="710"/>
    </row>
    <row r="37" spans="1:40" x14ac:dyDescent="0.25">
      <c r="A37" s="707"/>
      <c r="B37" s="580" t="s">
        <v>137</v>
      </c>
      <c r="C37" s="261"/>
      <c r="D37" s="261"/>
      <c r="E37" s="261"/>
      <c r="F37" s="261"/>
      <c r="G37" s="261"/>
      <c r="H37" s="261"/>
      <c r="I37" s="261"/>
      <c r="J37" s="268"/>
      <c r="K37" s="261"/>
      <c r="L37" s="262"/>
      <c r="M37" s="710"/>
      <c r="N37" s="708"/>
      <c r="O37" s="708"/>
      <c r="P37" s="708"/>
      <c r="Q37" s="708"/>
      <c r="R37" s="708"/>
      <c r="S37" s="708"/>
      <c r="T37" s="709"/>
      <c r="U37" s="709"/>
      <c r="V37" s="709"/>
      <c r="W37" s="709"/>
      <c r="X37" s="709"/>
      <c r="Y37" s="709"/>
      <c r="Z37" s="709"/>
      <c r="AA37" s="709"/>
      <c r="AB37" s="709"/>
      <c r="AC37" s="709"/>
      <c r="AD37" s="709"/>
      <c r="AE37" s="709"/>
      <c r="AF37" s="709"/>
      <c r="AG37" s="709"/>
      <c r="AH37" s="708"/>
      <c r="AI37" s="708"/>
      <c r="AJ37" s="708"/>
      <c r="AK37" s="710"/>
      <c r="AL37" s="710"/>
      <c r="AM37" s="710"/>
      <c r="AN37" s="710"/>
    </row>
    <row r="38" spans="1:40" ht="28.5" x14ac:dyDescent="0.25">
      <c r="A38" s="707"/>
      <c r="B38" s="578" t="s">
        <v>138</v>
      </c>
      <c r="C38" s="253">
        <v>2.4258974298936642</v>
      </c>
      <c r="D38" s="257">
        <v>2.0426430465116061</v>
      </c>
      <c r="E38" s="253">
        <v>2.0216303172668657</v>
      </c>
      <c r="F38" s="253">
        <v>1.9834797389620042</v>
      </c>
      <c r="G38" s="253">
        <v>1.9163362247881313</v>
      </c>
      <c r="H38" s="257">
        <v>1.4653448629751507</v>
      </c>
      <c r="I38" s="253">
        <v>1.1924419185592816</v>
      </c>
      <c r="J38" s="253">
        <v>2.3469262388874919</v>
      </c>
      <c r="K38" s="253">
        <v>1.7549205530839089</v>
      </c>
      <c r="L38" s="266">
        <v>1.1073390520443114</v>
      </c>
      <c r="M38" s="710"/>
      <c r="N38" s="708"/>
      <c r="O38" s="708"/>
      <c r="P38" s="708"/>
      <c r="Q38" s="708"/>
      <c r="R38" s="708"/>
      <c r="S38" s="708"/>
      <c r="T38" s="709"/>
      <c r="U38" s="721"/>
      <c r="V38" s="721"/>
      <c r="W38" s="721"/>
      <c r="X38" s="721"/>
      <c r="Y38" s="721"/>
      <c r="Z38" s="721"/>
      <c r="AA38" s="721"/>
      <c r="AB38" s="721"/>
      <c r="AC38" s="721"/>
      <c r="AD38" s="721"/>
      <c r="AE38" s="721"/>
      <c r="AF38" s="721"/>
      <c r="AG38" s="721"/>
      <c r="AH38" s="708"/>
      <c r="AI38" s="708"/>
      <c r="AJ38" s="708"/>
      <c r="AK38" s="710"/>
      <c r="AL38" s="710"/>
      <c r="AM38" s="710"/>
      <c r="AN38" s="710"/>
    </row>
    <row r="39" spans="1:40" ht="28.5" x14ac:dyDescent="0.25">
      <c r="A39" s="707"/>
      <c r="B39" s="279" t="s">
        <v>139</v>
      </c>
      <c r="C39" s="257">
        <v>1.7325532603841682</v>
      </c>
      <c r="D39" s="257">
        <v>1.8761934944620049</v>
      </c>
      <c r="E39" s="257">
        <v>1.8938840134374826</v>
      </c>
      <c r="F39" s="257">
        <v>1.7558363167311501</v>
      </c>
      <c r="G39" s="257">
        <v>1.7089104942485902</v>
      </c>
      <c r="H39" s="257">
        <v>0.93730757261754183</v>
      </c>
      <c r="I39" s="257">
        <v>0.68922301946768094</v>
      </c>
      <c r="J39" s="257">
        <v>2.0200251981200177</v>
      </c>
      <c r="K39" s="257">
        <v>1.383838584616121</v>
      </c>
      <c r="L39" s="266">
        <v>0.65926835921968452</v>
      </c>
      <c r="M39" s="710"/>
      <c r="N39" s="708"/>
      <c r="O39" s="708"/>
      <c r="P39" s="708"/>
      <c r="Q39" s="708"/>
      <c r="R39" s="708"/>
      <c r="S39" s="708"/>
      <c r="T39" s="709"/>
      <c r="U39" s="709"/>
      <c r="V39" s="709"/>
      <c r="W39" s="709"/>
      <c r="X39" s="709"/>
      <c r="Y39" s="709"/>
      <c r="Z39" s="709"/>
      <c r="AA39" s="709"/>
      <c r="AB39" s="709"/>
      <c r="AC39" s="709"/>
      <c r="AD39" s="709"/>
      <c r="AE39" s="709"/>
      <c r="AF39" s="709"/>
      <c r="AG39" s="709"/>
      <c r="AH39" s="708"/>
      <c r="AI39" s="708"/>
      <c r="AJ39" s="708"/>
      <c r="AK39" s="710"/>
      <c r="AL39" s="710"/>
      <c r="AM39" s="710"/>
      <c r="AN39" s="710"/>
    </row>
    <row r="40" spans="1:40" ht="28.5" x14ac:dyDescent="0.25">
      <c r="A40" s="707"/>
      <c r="B40" s="279" t="s">
        <v>140</v>
      </c>
      <c r="C40" s="257">
        <v>2.7963523262144268</v>
      </c>
      <c r="D40" s="257">
        <v>2.9100840238056964</v>
      </c>
      <c r="E40" s="257">
        <v>3.1911937216284296</v>
      </c>
      <c r="F40" s="257">
        <v>2.6667537480814909</v>
      </c>
      <c r="G40" s="257">
        <v>2.9053614898651978</v>
      </c>
      <c r="H40" s="257">
        <v>1.9533241519952855</v>
      </c>
      <c r="I40" s="257">
        <v>1.7913583289138821</v>
      </c>
      <c r="J40" s="257">
        <v>2.8234260610231336</v>
      </c>
      <c r="K40" s="257">
        <v>3.5989744791169778</v>
      </c>
      <c r="L40" s="266">
        <v>1.4908647425599417</v>
      </c>
      <c r="M40" s="710"/>
      <c r="N40" s="708"/>
      <c r="O40" s="708"/>
      <c r="P40" s="708"/>
      <c r="Q40" s="708"/>
      <c r="R40" s="708"/>
      <c r="S40" s="708"/>
      <c r="T40" s="709"/>
      <c r="U40" s="721"/>
      <c r="V40" s="721"/>
      <c r="W40" s="721"/>
      <c r="X40" s="721"/>
      <c r="Y40" s="721"/>
      <c r="Z40" s="721"/>
      <c r="AA40" s="721"/>
      <c r="AB40" s="721"/>
      <c r="AC40" s="721"/>
      <c r="AD40" s="721"/>
      <c r="AE40" s="721"/>
      <c r="AF40" s="721"/>
      <c r="AG40" s="721"/>
      <c r="AH40" s="708"/>
      <c r="AI40" s="708"/>
      <c r="AJ40" s="708"/>
      <c r="AK40" s="710"/>
      <c r="AL40" s="710"/>
      <c r="AM40" s="710"/>
      <c r="AN40" s="710"/>
    </row>
    <row r="41" spans="1:40" ht="28.5" x14ac:dyDescent="0.25">
      <c r="A41" s="707"/>
      <c r="B41" s="571" t="s">
        <v>141</v>
      </c>
      <c r="C41" s="257">
        <v>-1.0637990658302585</v>
      </c>
      <c r="D41" s="257">
        <v>-1.0338905293436913</v>
      </c>
      <c r="E41" s="257">
        <v>-1.297309708190947</v>
      </c>
      <c r="F41" s="257">
        <v>-0.91091743135034053</v>
      </c>
      <c r="G41" s="257">
        <v>-1.1964509956166074</v>
      </c>
      <c r="H41" s="298">
        <v>-0.98589031390906512</v>
      </c>
      <c r="I41" s="257">
        <v>-1.1021353094462012</v>
      </c>
      <c r="J41" s="257">
        <v>-0.80340086290311574</v>
      </c>
      <c r="K41" s="257">
        <v>-2.2151358945008575</v>
      </c>
      <c r="L41" s="266">
        <v>-0.83159638334025721</v>
      </c>
      <c r="M41" s="710"/>
      <c r="N41" s="708"/>
      <c r="O41" s="708"/>
      <c r="P41" s="708"/>
      <c r="Q41" s="708"/>
      <c r="R41" s="708"/>
      <c r="S41" s="708"/>
      <c r="T41" s="709"/>
      <c r="U41" s="721"/>
      <c r="V41" s="721"/>
      <c r="W41" s="721"/>
      <c r="X41" s="721"/>
      <c r="Y41" s="721"/>
      <c r="Z41" s="721"/>
      <c r="AA41" s="721"/>
      <c r="AB41" s="721"/>
      <c r="AC41" s="721"/>
      <c r="AD41" s="721"/>
      <c r="AE41" s="721"/>
      <c r="AF41" s="721"/>
      <c r="AG41" s="721"/>
      <c r="AH41" s="708"/>
      <c r="AI41" s="708"/>
      <c r="AJ41" s="708"/>
      <c r="AK41" s="710"/>
      <c r="AL41" s="710"/>
      <c r="AM41" s="710"/>
      <c r="AN41" s="710"/>
    </row>
    <row r="42" spans="1:40" ht="16.5" x14ac:dyDescent="0.25">
      <c r="A42" s="707"/>
      <c r="B42" s="571" t="s">
        <v>142</v>
      </c>
      <c r="C42" s="257">
        <v>0.69334416950949596</v>
      </c>
      <c r="D42" s="257">
        <v>0.16644955204960088</v>
      </c>
      <c r="E42" s="257">
        <v>0.1277463038293829</v>
      </c>
      <c r="F42" s="257">
        <v>0.22764342223085396</v>
      </c>
      <c r="G42" s="257">
        <v>0.207425730539541</v>
      </c>
      <c r="H42" s="298">
        <v>0.52803729035760871</v>
      </c>
      <c r="I42" s="257">
        <v>0.50321889909160067</v>
      </c>
      <c r="J42" s="257">
        <v>0.32690104076747462</v>
      </c>
      <c r="K42" s="257">
        <v>0.37108196846778829</v>
      </c>
      <c r="L42" s="266">
        <v>0.44807069282462697</v>
      </c>
      <c r="M42" s="710"/>
      <c r="N42" s="708"/>
      <c r="O42" s="708"/>
      <c r="P42" s="708"/>
      <c r="Q42" s="708"/>
      <c r="R42" s="708"/>
      <c r="S42" s="708"/>
      <c r="T42" s="709"/>
      <c r="U42" s="721"/>
      <c r="V42" s="721"/>
      <c r="W42" s="721"/>
      <c r="X42" s="721"/>
      <c r="Y42" s="721"/>
      <c r="Z42" s="721"/>
      <c r="AA42" s="721"/>
      <c r="AB42" s="721"/>
      <c r="AC42" s="721"/>
      <c r="AD42" s="721"/>
      <c r="AE42" s="721"/>
      <c r="AF42" s="721"/>
      <c r="AG42" s="721"/>
      <c r="AH42" s="708"/>
      <c r="AI42" s="708"/>
      <c r="AJ42" s="708"/>
      <c r="AK42" s="710"/>
      <c r="AL42" s="710"/>
      <c r="AM42" s="710"/>
      <c r="AN42" s="710"/>
    </row>
    <row r="43" spans="1:40" ht="28.5" x14ac:dyDescent="0.25">
      <c r="A43" s="707"/>
      <c r="B43" s="252" t="s">
        <v>143</v>
      </c>
      <c r="C43" s="257">
        <v>6.0738627154304803</v>
      </c>
      <c r="D43" s="257">
        <v>6.5832862743760163</v>
      </c>
      <c r="E43" s="257">
        <v>5.1569786845140539</v>
      </c>
      <c r="F43" s="257">
        <v>5.0971845776522766</v>
      </c>
      <c r="G43" s="257">
        <v>4.153776905346648</v>
      </c>
      <c r="H43" s="257">
        <v>3.9467890697936152</v>
      </c>
      <c r="I43" s="257">
        <v>3.2342976237886525</v>
      </c>
      <c r="J43" s="257">
        <v>5.1730824977455825</v>
      </c>
      <c r="K43" s="257">
        <v>12.091894261366269</v>
      </c>
      <c r="L43" s="266">
        <v>11.419481143765967</v>
      </c>
      <c r="M43" s="710"/>
      <c r="N43" s="708"/>
      <c r="O43" s="708"/>
      <c r="P43" s="708"/>
      <c r="Q43" s="708"/>
      <c r="R43" s="708"/>
      <c r="S43" s="708"/>
      <c r="T43" s="709"/>
      <c r="U43" s="709"/>
      <c r="V43" s="709"/>
      <c r="W43" s="709"/>
      <c r="X43" s="709"/>
      <c r="Y43" s="709"/>
      <c r="Z43" s="709"/>
      <c r="AA43" s="709"/>
      <c r="AB43" s="709"/>
      <c r="AC43" s="709"/>
      <c r="AD43" s="709"/>
      <c r="AE43" s="709"/>
      <c r="AF43" s="709"/>
      <c r="AG43" s="709"/>
      <c r="AH43" s="715"/>
      <c r="AI43" s="708"/>
      <c r="AJ43" s="708"/>
      <c r="AK43" s="710"/>
      <c r="AL43" s="710"/>
      <c r="AM43" s="716"/>
      <c r="AN43" s="710"/>
    </row>
    <row r="44" spans="1:40" ht="29.25" thickBot="1" x14ac:dyDescent="0.3">
      <c r="A44" s="707"/>
      <c r="B44" s="581" t="s">
        <v>331</v>
      </c>
      <c r="C44" s="269">
        <v>-3.6479652855368161</v>
      </c>
      <c r="D44" s="269">
        <v>-4.5406432278644102</v>
      </c>
      <c r="E44" s="269">
        <v>-3.1353483672471882</v>
      </c>
      <c r="F44" s="269">
        <v>-3.1137048386902726</v>
      </c>
      <c r="G44" s="269">
        <v>-2.2374406805585165</v>
      </c>
      <c r="H44" s="269">
        <v>-2.4814442068184648</v>
      </c>
      <c r="I44" s="269">
        <v>-2.0418557052293709</v>
      </c>
      <c r="J44" s="269">
        <v>-2.8261562588580906</v>
      </c>
      <c r="K44" s="269">
        <v>-10.336973708282359</v>
      </c>
      <c r="L44" s="270">
        <v>-10.312142091721656</v>
      </c>
      <c r="M44" s="710"/>
      <c r="N44" s="708"/>
      <c r="O44" s="708"/>
      <c r="P44" s="708"/>
      <c r="Q44" s="708"/>
      <c r="R44" s="708"/>
      <c r="S44" s="708"/>
      <c r="T44" s="709"/>
      <c r="U44" s="709"/>
      <c r="V44" s="709"/>
      <c r="W44" s="709"/>
      <c r="X44" s="709"/>
      <c r="Y44" s="709"/>
      <c r="Z44" s="709"/>
      <c r="AA44" s="709"/>
      <c r="AB44" s="709"/>
      <c r="AC44" s="709"/>
      <c r="AD44" s="709"/>
      <c r="AE44" s="709"/>
      <c r="AF44" s="709"/>
      <c r="AG44" s="709"/>
      <c r="AH44" s="708"/>
      <c r="AI44" s="708"/>
      <c r="AJ44" s="708"/>
      <c r="AK44" s="710"/>
      <c r="AL44" s="710"/>
      <c r="AM44" s="710"/>
      <c r="AN44" s="710"/>
    </row>
    <row r="45" spans="1:40" ht="15.75" thickBot="1" x14ac:dyDescent="0.3">
      <c r="B45" s="966" t="s">
        <v>345</v>
      </c>
      <c r="C45" s="967"/>
      <c r="D45" s="967"/>
      <c r="E45" s="967"/>
      <c r="F45" s="967"/>
      <c r="G45" s="967"/>
      <c r="H45" s="967"/>
      <c r="I45" s="967"/>
      <c r="J45" s="967"/>
      <c r="K45" s="967"/>
      <c r="L45" s="968"/>
      <c r="M45" s="710"/>
      <c r="N45" s="708"/>
      <c r="O45" s="708"/>
      <c r="P45" s="708"/>
      <c r="Q45" s="708"/>
    </row>
    <row r="46" spans="1:40" x14ac:dyDescent="0.25">
      <c r="M46" s="710"/>
      <c r="N46" s="708"/>
      <c r="O46" s="708"/>
      <c r="P46" s="708"/>
      <c r="Q46" s="708"/>
    </row>
    <row r="47" spans="1:40" x14ac:dyDescent="0.25">
      <c r="M47" s="710"/>
      <c r="N47" s="708"/>
      <c r="O47" s="708"/>
      <c r="P47" s="708"/>
      <c r="Q47" s="708"/>
    </row>
  </sheetData>
  <mergeCells count="6">
    <mergeCell ref="B45:L45"/>
    <mergeCell ref="C4:D4"/>
    <mergeCell ref="E4:F4"/>
    <mergeCell ref="G4:H4"/>
    <mergeCell ref="I4:J4"/>
    <mergeCell ref="K4:L4"/>
  </mergeCells>
  <conditionalFormatting sqref="R9">
    <cfRule type="expression" dxfId="9" priority="16">
      <formula>AJ9=5</formula>
    </cfRule>
  </conditionalFormatting>
  <conditionalFormatting sqref="S9">
    <cfRule type="expression" dxfId="8" priority="15">
      <formula>AK9=5</formula>
    </cfRule>
  </conditionalFormatting>
  <conditionalFormatting sqref="I6:I44">
    <cfRule type="expression" dxfId="7" priority="5">
      <formula>AE6=5</formula>
    </cfRule>
  </conditionalFormatting>
  <conditionalFormatting sqref="G6:G44">
    <cfRule type="expression" dxfId="6" priority="4">
      <formula>AC6=5</formula>
    </cfRule>
  </conditionalFormatting>
  <conditionalFormatting sqref="E6:E44">
    <cfRule type="expression" dxfId="5" priority="3">
      <formula>AA6 =5</formula>
    </cfRule>
  </conditionalFormatting>
  <conditionalFormatting sqref="C6:C44">
    <cfRule type="expression" dxfId="4" priority="2">
      <formula>Y6 = 5</formula>
    </cfRule>
  </conditionalFormatting>
  <conditionalFormatting sqref="K6:K44">
    <cfRule type="expression" dxfId="3" priority="1">
      <formula>AG6=5</formula>
    </cfRule>
  </conditionalFormatting>
  <conditionalFormatting sqref="L28:L31 L33:L35">
    <cfRule type="expression" dxfId="2" priority="6">
      <formula>AI27=5</formula>
    </cfRule>
  </conditionalFormatting>
  <conditionalFormatting sqref="L27">
    <cfRule type="expression" dxfId="1" priority="7">
      <formula>AI6=5</formula>
    </cfRule>
  </conditionalFormatting>
  <conditionalFormatting sqref="L36 L41:L43">
    <cfRule type="expression" dxfId="0" priority="8">
      <formula>AI36=5</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rgb="FFFF0000"/>
    <pageSetUpPr fitToPage="1"/>
  </sheetPr>
  <dimension ref="A2:J49"/>
  <sheetViews>
    <sheetView showGridLines="0" workbookViewId="0"/>
  </sheetViews>
  <sheetFormatPr baseColWidth="10" defaultColWidth="11.42578125" defaultRowHeight="14.25" x14ac:dyDescent="0.25"/>
  <cols>
    <col min="1" max="1" width="11.42578125" style="6"/>
    <col min="2" max="2" width="56.7109375" style="6" customWidth="1"/>
    <col min="3" max="3" width="13.7109375" style="203" customWidth="1"/>
    <col min="4" max="9" width="12.7109375" style="203" customWidth="1"/>
    <col min="10" max="10" width="12.7109375" style="6" customWidth="1"/>
    <col min="11" max="16384" width="11.42578125" style="6"/>
  </cols>
  <sheetData>
    <row r="2" spans="1:10" ht="24.95" customHeight="1" x14ac:dyDescent="0.25">
      <c r="B2" s="972" t="s">
        <v>309</v>
      </c>
      <c r="C2" s="972"/>
      <c r="D2" s="972"/>
      <c r="E2" s="972"/>
      <c r="F2" s="972"/>
      <c r="G2" s="972"/>
      <c r="H2" s="972"/>
      <c r="I2" s="972"/>
    </row>
    <row r="3" spans="1:10" s="42" customFormat="1" ht="24.95" customHeight="1" x14ac:dyDescent="0.25">
      <c r="B3" s="973" t="s">
        <v>18</v>
      </c>
      <c r="C3" s="973"/>
      <c r="D3" s="973"/>
      <c r="E3" s="973"/>
      <c r="F3" s="973"/>
      <c r="G3" s="973"/>
      <c r="H3" s="973"/>
      <c r="I3" s="973"/>
    </row>
    <row r="4" spans="1:10" s="177" customFormat="1" ht="35.1" customHeight="1" x14ac:dyDescent="0.25">
      <c r="B4" s="178"/>
      <c r="C4" s="179" t="s">
        <v>307</v>
      </c>
      <c r="D4" s="179">
        <v>2019</v>
      </c>
      <c r="E4" s="179">
        <v>2030</v>
      </c>
      <c r="F4" s="179">
        <v>2040</v>
      </c>
      <c r="G4" s="179">
        <v>2050</v>
      </c>
      <c r="H4" s="179">
        <v>2060</v>
      </c>
      <c r="I4" s="179">
        <v>2070</v>
      </c>
    </row>
    <row r="5" spans="1:10" s="109" customFormat="1" ht="20.100000000000001" customHeight="1" x14ac:dyDescent="0.25">
      <c r="B5" s="180" t="s">
        <v>322</v>
      </c>
      <c r="C5" s="181">
        <v>-0.4</v>
      </c>
      <c r="D5" s="181">
        <v>22.3</v>
      </c>
      <c r="E5" s="181">
        <v>22.6</v>
      </c>
      <c r="F5" s="181">
        <v>23.6</v>
      </c>
      <c r="G5" s="181">
        <v>24.5</v>
      </c>
      <c r="H5" s="181">
        <v>23.5</v>
      </c>
      <c r="I5" s="181">
        <v>21.9</v>
      </c>
      <c r="J5" s="182"/>
    </row>
    <row r="6" spans="1:10" ht="20.100000000000001" customHeight="1" x14ac:dyDescent="0.25">
      <c r="A6" s="45"/>
      <c r="B6" s="183" t="s">
        <v>277</v>
      </c>
      <c r="C6" s="184">
        <v>-2.1</v>
      </c>
      <c r="D6" s="184">
        <v>12.3</v>
      </c>
      <c r="E6" s="184">
        <v>12.3</v>
      </c>
      <c r="F6" s="184">
        <v>12.8</v>
      </c>
      <c r="G6" s="184">
        <v>13</v>
      </c>
      <c r="H6" s="184">
        <v>11.7</v>
      </c>
      <c r="I6" s="184">
        <v>10.3</v>
      </c>
      <c r="J6" s="4"/>
    </row>
    <row r="7" spans="1:10" ht="20.100000000000001" customHeight="1" x14ac:dyDescent="0.25">
      <c r="B7" s="183" t="s">
        <v>318</v>
      </c>
      <c r="C7" s="184">
        <v>-0.9</v>
      </c>
      <c r="D7" s="184">
        <v>9</v>
      </c>
      <c r="E7" s="184">
        <v>9.4</v>
      </c>
      <c r="F7" s="184">
        <v>10.199999999999999</v>
      </c>
      <c r="G7" s="184">
        <v>10.6</v>
      </c>
      <c r="H7" s="184">
        <v>9.3000000000000007</v>
      </c>
      <c r="I7" s="184">
        <v>8.1</v>
      </c>
      <c r="J7" s="4"/>
    </row>
    <row r="8" spans="1:10" ht="20.100000000000001" customHeight="1" x14ac:dyDescent="0.25">
      <c r="B8" s="183" t="s">
        <v>278</v>
      </c>
      <c r="C8" s="184">
        <v>-0.3</v>
      </c>
      <c r="D8" s="184">
        <v>1.1000000000000001</v>
      </c>
      <c r="E8" s="184">
        <v>0.9</v>
      </c>
      <c r="F8" s="184">
        <v>0.9</v>
      </c>
      <c r="G8" s="184">
        <v>0.8</v>
      </c>
      <c r="H8" s="184">
        <v>0.8</v>
      </c>
      <c r="I8" s="184">
        <v>0.8</v>
      </c>
      <c r="J8" s="4"/>
    </row>
    <row r="9" spans="1:10" ht="20.100000000000001" customHeight="1" x14ac:dyDescent="0.25">
      <c r="B9" s="183" t="s">
        <v>279</v>
      </c>
      <c r="C9" s="184">
        <v>-0.9</v>
      </c>
      <c r="D9" s="184">
        <v>2.2000000000000002</v>
      </c>
      <c r="E9" s="184">
        <v>2</v>
      </c>
      <c r="F9" s="184">
        <v>1.8</v>
      </c>
      <c r="G9" s="184">
        <v>1.7</v>
      </c>
      <c r="H9" s="184">
        <v>1.5</v>
      </c>
      <c r="I9" s="184">
        <v>1.3</v>
      </c>
      <c r="J9" s="4"/>
    </row>
    <row r="10" spans="1:10" ht="20.100000000000001" customHeight="1" x14ac:dyDescent="0.25">
      <c r="B10" s="183" t="s">
        <v>280</v>
      </c>
      <c r="C10" s="184">
        <v>1.3</v>
      </c>
      <c r="D10" s="184">
        <v>5.7</v>
      </c>
      <c r="E10" s="184">
        <v>6.2</v>
      </c>
      <c r="F10" s="184">
        <v>6.7</v>
      </c>
      <c r="G10" s="184">
        <v>7</v>
      </c>
      <c r="H10" s="184">
        <v>7.1</v>
      </c>
      <c r="I10" s="184">
        <v>7</v>
      </c>
      <c r="J10" s="4"/>
    </row>
    <row r="11" spans="1:10" ht="20.100000000000001" customHeight="1" x14ac:dyDescent="0.25">
      <c r="B11" s="183" t="s">
        <v>281</v>
      </c>
      <c r="C11" s="184">
        <v>0.8</v>
      </c>
      <c r="D11" s="184">
        <v>0.7</v>
      </c>
      <c r="E11" s="184">
        <v>0.9</v>
      </c>
      <c r="F11" s="184">
        <v>1</v>
      </c>
      <c r="G11" s="184">
        <v>1.3</v>
      </c>
      <c r="H11" s="184">
        <v>1.5</v>
      </c>
      <c r="I11" s="184">
        <v>1.5</v>
      </c>
      <c r="J11" s="4"/>
    </row>
    <row r="12" spans="1:10" ht="20.100000000000001" customHeight="1" x14ac:dyDescent="0.25">
      <c r="B12" s="183" t="s">
        <v>282</v>
      </c>
      <c r="C12" s="184">
        <v>-0.4</v>
      </c>
      <c r="D12" s="184">
        <v>3.6</v>
      </c>
      <c r="E12" s="184">
        <v>3.3</v>
      </c>
      <c r="F12" s="184">
        <v>3</v>
      </c>
      <c r="G12" s="184">
        <v>3.1</v>
      </c>
      <c r="H12" s="184">
        <v>3.2</v>
      </c>
      <c r="I12" s="184">
        <v>3.2</v>
      </c>
      <c r="J12" s="4"/>
    </row>
    <row r="13" spans="1:10" ht="20.100000000000001" customHeight="1" x14ac:dyDescent="0.25">
      <c r="B13" s="185" t="s">
        <v>283</v>
      </c>
      <c r="C13" s="186"/>
      <c r="D13" s="186"/>
      <c r="E13" s="186"/>
      <c r="F13" s="186"/>
      <c r="G13" s="186"/>
      <c r="H13" s="187"/>
      <c r="I13" s="187"/>
      <c r="J13" s="4"/>
    </row>
    <row r="14" spans="1:10" ht="20.100000000000001" customHeight="1" x14ac:dyDescent="0.25">
      <c r="B14" s="188" t="s">
        <v>327</v>
      </c>
      <c r="C14" s="189">
        <v>1.4</v>
      </c>
      <c r="D14" s="189">
        <v>1.7</v>
      </c>
      <c r="E14" s="189">
        <v>1.6</v>
      </c>
      <c r="F14" s="189">
        <v>1.4</v>
      </c>
      <c r="G14" s="189">
        <v>1.4</v>
      </c>
      <c r="H14" s="189">
        <v>1.5</v>
      </c>
      <c r="I14" s="189">
        <v>1.3</v>
      </c>
      <c r="J14" s="4"/>
    </row>
    <row r="15" spans="1:10" ht="20.100000000000001" customHeight="1" x14ac:dyDescent="0.25">
      <c r="B15" s="188" t="s">
        <v>319</v>
      </c>
      <c r="C15" s="190">
        <v>1.5</v>
      </c>
      <c r="D15" s="190">
        <v>0.6</v>
      </c>
      <c r="E15" s="190">
        <v>1.1000000000000001</v>
      </c>
      <c r="F15" s="190">
        <v>1.8</v>
      </c>
      <c r="G15" s="190">
        <v>1.7</v>
      </c>
      <c r="H15" s="190">
        <v>1.6</v>
      </c>
      <c r="I15" s="190">
        <v>1.5</v>
      </c>
      <c r="J15" s="4"/>
    </row>
    <row r="16" spans="1:10" ht="20.100000000000001" customHeight="1" x14ac:dyDescent="0.25">
      <c r="B16" s="188" t="s">
        <v>323</v>
      </c>
      <c r="C16" s="190">
        <v>0.6</v>
      </c>
      <c r="D16" s="190">
        <v>84.2</v>
      </c>
      <c r="E16" s="190">
        <v>85.1</v>
      </c>
      <c r="F16" s="190">
        <v>85</v>
      </c>
      <c r="G16" s="190">
        <v>85.3</v>
      </c>
      <c r="H16" s="190">
        <v>85</v>
      </c>
      <c r="I16" s="190">
        <v>84.8</v>
      </c>
      <c r="J16" s="4"/>
    </row>
    <row r="17" spans="2:10" ht="20.100000000000001" customHeight="1" x14ac:dyDescent="0.25">
      <c r="B17" s="188" t="s">
        <v>324</v>
      </c>
      <c r="C17" s="190">
        <v>5.0999999999999996</v>
      </c>
      <c r="D17" s="190">
        <v>73.8</v>
      </c>
      <c r="E17" s="190">
        <v>78.3</v>
      </c>
      <c r="F17" s="190">
        <v>79.3</v>
      </c>
      <c r="G17" s="190">
        <v>79.3</v>
      </c>
      <c r="H17" s="190">
        <v>79</v>
      </c>
      <c r="I17" s="190">
        <v>78.900000000000006</v>
      </c>
      <c r="J17" s="4"/>
    </row>
    <row r="18" spans="2:10" ht="20.100000000000001" customHeight="1" x14ac:dyDescent="0.25">
      <c r="B18" s="188" t="s">
        <v>325</v>
      </c>
      <c r="C18" s="190">
        <v>2.8</v>
      </c>
      <c r="D18" s="190">
        <v>79</v>
      </c>
      <c r="E18" s="190">
        <v>81.7</v>
      </c>
      <c r="F18" s="190">
        <v>82.2</v>
      </c>
      <c r="G18" s="190">
        <v>82.3</v>
      </c>
      <c r="H18" s="190">
        <v>82</v>
      </c>
      <c r="I18" s="190">
        <v>81.8</v>
      </c>
      <c r="J18" s="4"/>
    </row>
    <row r="19" spans="2:10" ht="20.100000000000001" customHeight="1" x14ac:dyDescent="0.25">
      <c r="B19" s="188" t="s">
        <v>284</v>
      </c>
      <c r="C19" s="190">
        <v>-7.2</v>
      </c>
      <c r="D19" s="190">
        <v>14.2</v>
      </c>
      <c r="E19" s="190">
        <v>14.2</v>
      </c>
      <c r="F19" s="190">
        <v>10.6</v>
      </c>
      <c r="G19" s="190">
        <v>7.2</v>
      </c>
      <c r="H19" s="190">
        <v>7</v>
      </c>
      <c r="I19" s="190">
        <v>7</v>
      </c>
      <c r="J19" s="4"/>
    </row>
    <row r="20" spans="2:10" ht="20.100000000000001" customHeight="1" x14ac:dyDescent="0.25">
      <c r="B20" s="191" t="s">
        <v>326</v>
      </c>
      <c r="C20" s="192">
        <v>30.5</v>
      </c>
      <c r="D20" s="192">
        <v>32.1</v>
      </c>
      <c r="E20" s="192">
        <v>40.9</v>
      </c>
      <c r="F20" s="192">
        <v>54</v>
      </c>
      <c r="G20" s="192">
        <v>64.7</v>
      </c>
      <c r="H20" s="192">
        <v>64.099999999999994</v>
      </c>
      <c r="I20" s="192">
        <v>62.5</v>
      </c>
      <c r="J20" s="4"/>
    </row>
    <row r="21" spans="2:10" ht="17.100000000000001" customHeight="1" x14ac:dyDescent="0.25">
      <c r="B21" s="193" t="s">
        <v>320</v>
      </c>
      <c r="C21" s="194"/>
      <c r="D21" s="194"/>
      <c r="E21" s="194"/>
      <c r="F21" s="194"/>
      <c r="G21" s="194"/>
      <c r="H21" s="194"/>
      <c r="I21" s="195"/>
      <c r="J21" s="4"/>
    </row>
    <row r="22" spans="2:10" ht="17.100000000000001" customHeight="1" x14ac:dyDescent="0.25">
      <c r="B22" s="183" t="s">
        <v>308</v>
      </c>
      <c r="C22" s="196"/>
      <c r="D22" s="196"/>
      <c r="E22" s="196"/>
      <c r="F22" s="196"/>
      <c r="G22" s="196"/>
      <c r="H22" s="196"/>
      <c r="I22" s="197"/>
      <c r="J22" s="4"/>
    </row>
    <row r="23" spans="2:10" ht="17.100000000000001" customHeight="1" x14ac:dyDescent="0.25">
      <c r="B23" s="198" t="s">
        <v>333</v>
      </c>
      <c r="C23" s="199"/>
      <c r="D23" s="199"/>
      <c r="E23" s="199"/>
      <c r="F23" s="199"/>
      <c r="G23" s="199"/>
      <c r="H23" s="199"/>
      <c r="I23" s="200"/>
      <c r="J23" s="4"/>
    </row>
    <row r="25" spans="2:10" ht="15" x14ac:dyDescent="0.25">
      <c r="B25" s="201"/>
      <c r="C25" s="6"/>
      <c r="D25" s="6"/>
      <c r="E25" s="6"/>
      <c r="F25" s="6"/>
      <c r="G25" s="6"/>
      <c r="H25" s="6"/>
      <c r="I25" s="6"/>
    </row>
    <row r="26" spans="2:10" x14ac:dyDescent="0.25">
      <c r="B26" s="202"/>
      <c r="C26" s="6"/>
      <c r="D26" s="6"/>
      <c r="E26" s="6"/>
      <c r="F26" s="6"/>
      <c r="G26" s="6"/>
      <c r="H26" s="6"/>
      <c r="I26" s="6"/>
    </row>
    <row r="27" spans="2:10" x14ac:dyDescent="0.25">
      <c r="C27" s="6"/>
      <c r="D27" s="6"/>
      <c r="E27" s="6"/>
      <c r="F27" s="6"/>
      <c r="G27" s="6"/>
      <c r="H27" s="6"/>
      <c r="I27" s="6"/>
    </row>
    <row r="28" spans="2:10" x14ac:dyDescent="0.25">
      <c r="C28" s="6"/>
      <c r="D28" s="6"/>
      <c r="E28" s="6"/>
      <c r="F28" s="6"/>
      <c r="G28" s="6"/>
      <c r="H28" s="6"/>
      <c r="I28" s="6"/>
    </row>
    <row r="29" spans="2:10" x14ac:dyDescent="0.25">
      <c r="C29" s="6"/>
      <c r="D29" s="6"/>
      <c r="E29" s="6"/>
      <c r="F29" s="6"/>
      <c r="G29" s="6"/>
      <c r="H29" s="6"/>
      <c r="I29" s="6"/>
    </row>
    <row r="30" spans="2:10" x14ac:dyDescent="0.25">
      <c r="C30" s="6"/>
      <c r="D30" s="6"/>
      <c r="E30" s="6"/>
      <c r="F30" s="6"/>
      <c r="G30" s="6"/>
      <c r="H30" s="6"/>
      <c r="I30" s="6"/>
    </row>
    <row r="31" spans="2:10" x14ac:dyDescent="0.25">
      <c r="C31" s="6"/>
      <c r="D31" s="6"/>
      <c r="E31" s="6"/>
      <c r="F31" s="6"/>
      <c r="G31" s="6"/>
      <c r="H31" s="6"/>
      <c r="I31" s="6"/>
    </row>
    <row r="32" spans="2:10" x14ac:dyDescent="0.25">
      <c r="C32" s="6"/>
      <c r="D32" s="6"/>
      <c r="E32" s="6"/>
      <c r="F32" s="6"/>
      <c r="G32" s="6"/>
      <c r="H32" s="6"/>
      <c r="I32" s="6"/>
    </row>
    <row r="33" spans="3:9" x14ac:dyDescent="0.25">
      <c r="C33" s="6"/>
      <c r="D33" s="6"/>
      <c r="E33" s="6"/>
      <c r="F33" s="6"/>
      <c r="G33" s="6"/>
      <c r="H33" s="6"/>
      <c r="I33" s="6"/>
    </row>
    <row r="34" spans="3:9" x14ac:dyDescent="0.25">
      <c r="C34" s="6"/>
      <c r="D34" s="6"/>
      <c r="E34" s="6"/>
      <c r="F34" s="6"/>
      <c r="G34" s="6"/>
      <c r="H34" s="6"/>
      <c r="I34" s="6"/>
    </row>
    <row r="35" spans="3:9" x14ac:dyDescent="0.25">
      <c r="C35" s="6"/>
      <c r="D35" s="6"/>
      <c r="E35" s="6"/>
      <c r="F35" s="6"/>
      <c r="G35" s="6"/>
      <c r="H35" s="6"/>
      <c r="I35" s="6"/>
    </row>
    <row r="36" spans="3:9" x14ac:dyDescent="0.25">
      <c r="C36" s="6"/>
      <c r="D36" s="6"/>
      <c r="E36" s="6"/>
      <c r="F36" s="6"/>
      <c r="G36" s="6"/>
      <c r="H36" s="6"/>
      <c r="I36" s="6"/>
    </row>
    <row r="37" spans="3:9" x14ac:dyDescent="0.25">
      <c r="C37" s="6"/>
      <c r="D37" s="6"/>
      <c r="E37" s="6"/>
      <c r="F37" s="6"/>
      <c r="G37" s="6"/>
      <c r="H37" s="6"/>
      <c r="I37" s="6"/>
    </row>
    <row r="38" spans="3:9" x14ac:dyDescent="0.25">
      <c r="C38" s="6"/>
      <c r="D38" s="6"/>
      <c r="E38" s="6"/>
      <c r="F38" s="6"/>
      <c r="G38" s="6"/>
      <c r="H38" s="6"/>
      <c r="I38" s="6"/>
    </row>
    <row r="39" spans="3:9" x14ac:dyDescent="0.25">
      <c r="C39" s="6"/>
      <c r="D39" s="6"/>
      <c r="E39" s="6"/>
      <c r="F39" s="6"/>
      <c r="G39" s="6"/>
      <c r="H39" s="6"/>
      <c r="I39" s="6"/>
    </row>
    <row r="40" spans="3:9" x14ac:dyDescent="0.25">
      <c r="C40" s="6"/>
      <c r="D40" s="6"/>
      <c r="E40" s="6"/>
      <c r="F40" s="6"/>
      <c r="G40" s="6"/>
      <c r="H40" s="6"/>
      <c r="I40" s="6"/>
    </row>
    <row r="41" spans="3:9" x14ac:dyDescent="0.25">
      <c r="C41" s="6"/>
      <c r="D41" s="6"/>
      <c r="E41" s="6"/>
      <c r="F41" s="6"/>
      <c r="G41" s="6"/>
      <c r="H41" s="6"/>
      <c r="I41" s="6"/>
    </row>
    <row r="42" spans="3:9" x14ac:dyDescent="0.25">
      <c r="C42" s="6"/>
      <c r="D42" s="6"/>
      <c r="E42" s="6"/>
      <c r="F42" s="6"/>
      <c r="G42" s="6"/>
      <c r="H42" s="6"/>
      <c r="I42" s="6"/>
    </row>
    <row r="43" spans="3:9" x14ac:dyDescent="0.25">
      <c r="C43" s="6"/>
      <c r="D43" s="6"/>
      <c r="E43" s="6"/>
      <c r="F43" s="6"/>
      <c r="G43" s="6"/>
      <c r="H43" s="6"/>
      <c r="I43" s="6"/>
    </row>
    <row r="44" spans="3:9" x14ac:dyDescent="0.25">
      <c r="C44" s="6"/>
      <c r="D44" s="6"/>
      <c r="E44" s="6"/>
      <c r="F44" s="6"/>
      <c r="G44" s="6"/>
      <c r="H44" s="6"/>
      <c r="I44" s="6"/>
    </row>
    <row r="45" spans="3:9" x14ac:dyDescent="0.25">
      <c r="C45" s="6"/>
      <c r="D45" s="6"/>
      <c r="E45" s="6"/>
      <c r="F45" s="6"/>
      <c r="G45" s="6"/>
      <c r="H45" s="6"/>
      <c r="I45" s="6"/>
    </row>
    <row r="46" spans="3:9" x14ac:dyDescent="0.25">
      <c r="C46" s="6"/>
      <c r="D46" s="6"/>
      <c r="E46" s="6"/>
      <c r="F46" s="6"/>
      <c r="G46" s="6"/>
      <c r="H46" s="6"/>
      <c r="I46" s="6"/>
    </row>
    <row r="47" spans="3:9" x14ac:dyDescent="0.25">
      <c r="C47" s="6"/>
      <c r="D47" s="6"/>
      <c r="E47" s="6"/>
      <c r="F47" s="6"/>
      <c r="G47" s="6"/>
      <c r="H47" s="6"/>
      <c r="I47" s="6"/>
    </row>
    <row r="48" spans="3:9" x14ac:dyDescent="0.25">
      <c r="C48" s="6"/>
      <c r="D48" s="6"/>
      <c r="E48" s="6"/>
      <c r="F48" s="6"/>
      <c r="G48" s="6"/>
      <c r="H48" s="6"/>
      <c r="I48" s="6"/>
    </row>
    <row r="49" spans="3:9" x14ac:dyDescent="0.25">
      <c r="C49" s="6"/>
      <c r="D49" s="6"/>
      <c r="E49" s="6"/>
      <c r="F49" s="6"/>
      <c r="G49" s="6"/>
      <c r="H49" s="6"/>
      <c r="I49" s="6"/>
    </row>
  </sheetData>
  <customSheetViews>
    <customSheetView guid="{D9923E01-8E0B-4059-8B75-CB8B1B3B57F0}" showGridLines="0" fitToPage="1">
      <pageMargins left="0.70866141732283472" right="0.70866141732283472" top="0.74803149606299213" bottom="0.74803149606299213" header="0.31496062992125984" footer="0.31496062992125984"/>
      <pageSetup paperSize="9" scale="78" orientation="landscape" horizontalDpi="300" verticalDpi="300" r:id="rId1"/>
    </customSheetView>
  </customSheetViews>
  <mergeCells count="2">
    <mergeCell ref="B2:I2"/>
    <mergeCell ref="B3:I3"/>
  </mergeCells>
  <pageMargins left="0.70866141732283472" right="0.70866141732283472" top="0.74803149606299213" bottom="0.74803149606299213" header="0.31496062992125984" footer="0.31496062992125984"/>
  <pageSetup paperSize="9" scale="78" orientation="landscape" horizontalDpi="300" verticalDpi="300"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FFC000"/>
    <pageSetUpPr fitToPage="1"/>
  </sheetPr>
  <dimension ref="B2:K45"/>
  <sheetViews>
    <sheetView showGridLines="0" zoomScaleNormal="100" workbookViewId="0"/>
  </sheetViews>
  <sheetFormatPr baseColWidth="10" defaultColWidth="11.42578125" defaultRowHeight="14.25" x14ac:dyDescent="0.25"/>
  <cols>
    <col min="1" max="1" width="11.42578125" style="6"/>
    <col min="2" max="2" width="65.7109375" style="6" customWidth="1"/>
    <col min="3" max="7" width="12.7109375" style="6" customWidth="1"/>
    <col min="8" max="16384" width="11.42578125" style="6"/>
  </cols>
  <sheetData>
    <row r="2" spans="2:11" ht="24.95" customHeight="1" x14ac:dyDescent="0.25">
      <c r="B2" s="799" t="s">
        <v>321</v>
      </c>
      <c r="C2" s="799"/>
      <c r="D2" s="799"/>
      <c r="E2" s="799"/>
      <c r="F2" s="799"/>
    </row>
    <row r="3" spans="2:11" ht="24.95" customHeight="1" x14ac:dyDescent="0.25">
      <c r="B3" s="800" t="s">
        <v>32</v>
      </c>
      <c r="C3" s="800"/>
      <c r="D3" s="800"/>
      <c r="E3" s="800"/>
      <c r="F3" s="800"/>
    </row>
    <row r="4" spans="2:11" ht="20.100000000000001" customHeight="1" x14ac:dyDescent="0.25">
      <c r="B4" s="643" t="s">
        <v>285</v>
      </c>
      <c r="C4" s="644">
        <f t="shared" ref="C4:D4" si="0">+D4-1</f>
        <v>2014</v>
      </c>
      <c r="D4" s="644">
        <f t="shared" si="0"/>
        <v>2015</v>
      </c>
      <c r="E4" s="644">
        <f>+F4-1</f>
        <v>2016</v>
      </c>
      <c r="F4" s="644">
        <v>2017</v>
      </c>
      <c r="G4" s="644">
        <v>2018</v>
      </c>
      <c r="H4" s="644">
        <v>2019</v>
      </c>
      <c r="I4" s="644">
        <f t="shared" ref="I4" si="1">+H4+1</f>
        <v>2020</v>
      </c>
    </row>
    <row r="5" spans="2:11" ht="20.100000000000001" customHeight="1" x14ac:dyDescent="0.25">
      <c r="B5" s="645" t="s">
        <v>286</v>
      </c>
      <c r="C5" s="646"/>
      <c r="D5" s="646"/>
      <c r="E5" s="646"/>
      <c r="F5" s="646"/>
      <c r="G5" s="646"/>
      <c r="H5" s="646"/>
      <c r="I5" s="646"/>
    </row>
    <row r="6" spans="2:11" ht="20.100000000000001" customHeight="1" x14ac:dyDescent="0.25">
      <c r="B6" s="204" t="s">
        <v>287</v>
      </c>
      <c r="C6" s="205"/>
      <c r="D6" s="205"/>
      <c r="E6" s="205"/>
      <c r="F6" s="205"/>
      <c r="G6" s="205"/>
      <c r="H6" s="205"/>
      <c r="I6" s="205"/>
    </row>
    <row r="7" spans="2:11" ht="20.100000000000001" customHeight="1" x14ac:dyDescent="0.25">
      <c r="B7" s="126" t="s">
        <v>288</v>
      </c>
      <c r="C7" s="206">
        <v>133626.75000000003</v>
      </c>
      <c r="D7" s="206">
        <v>102954.97600000002</v>
      </c>
      <c r="E7" s="206">
        <v>86527</v>
      </c>
      <c r="F7" s="206">
        <v>77650</v>
      </c>
      <c r="G7" s="206">
        <v>67212.703070310003</v>
      </c>
      <c r="H7" s="206">
        <v>61520.680594000012</v>
      </c>
      <c r="I7" s="206">
        <v>119470.028211</v>
      </c>
      <c r="J7" s="642"/>
      <c r="K7" s="642"/>
    </row>
    <row r="8" spans="2:11" ht="20.100000000000001" customHeight="1" x14ac:dyDescent="0.25">
      <c r="B8" s="126" t="s">
        <v>289</v>
      </c>
      <c r="C8" s="205">
        <v>74048</v>
      </c>
      <c r="D8" s="205">
        <v>53538</v>
      </c>
      <c r="E8" s="205">
        <v>40848</v>
      </c>
      <c r="F8" s="205">
        <v>34838</v>
      </c>
      <c r="G8" s="205">
        <v>29488</v>
      </c>
      <c r="H8" s="205">
        <v>25471</v>
      </c>
      <c r="I8" s="205">
        <v>27523</v>
      </c>
    </row>
    <row r="9" spans="2:11" ht="20.100000000000001" customHeight="1" x14ac:dyDescent="0.25">
      <c r="B9" s="126" t="s">
        <v>290</v>
      </c>
      <c r="C9" s="205">
        <v>129584.54999999999</v>
      </c>
      <c r="D9" s="205">
        <v>99722.975999999995</v>
      </c>
      <c r="E9" s="205">
        <v>83158</v>
      </c>
      <c r="F9" s="205">
        <v>73827</v>
      </c>
      <c r="G9" s="205">
        <v>65563.417511680003</v>
      </c>
      <c r="H9" s="205">
        <v>60524</v>
      </c>
      <c r="I9" s="205">
        <v>27201</v>
      </c>
    </row>
    <row r="10" spans="2:11" ht="20.100000000000001" customHeight="1" x14ac:dyDescent="0.25">
      <c r="B10" s="126" t="s">
        <v>291</v>
      </c>
      <c r="C10" s="205">
        <v>55089.55</v>
      </c>
      <c r="D10" s="205">
        <v>46384.800000000003</v>
      </c>
      <c r="E10" s="205">
        <v>42656</v>
      </c>
      <c r="F10" s="205">
        <v>39369</v>
      </c>
      <c r="G10" s="205">
        <v>36434.6</v>
      </c>
      <c r="H10" s="205">
        <v>35409</v>
      </c>
      <c r="I10" s="205">
        <v>0</v>
      </c>
      <c r="J10" s="642"/>
    </row>
    <row r="11" spans="2:11" ht="20.100000000000001" customHeight="1" x14ac:dyDescent="0.25">
      <c r="B11" s="207" t="s">
        <v>292</v>
      </c>
      <c r="C11" s="205"/>
      <c r="D11" s="205"/>
      <c r="E11" s="205"/>
      <c r="F11" s="205"/>
      <c r="G11" s="205"/>
      <c r="H11" s="205"/>
      <c r="I11" s="205"/>
    </row>
    <row r="12" spans="2:11" ht="20.100000000000001" customHeight="1" x14ac:dyDescent="0.25">
      <c r="B12" s="126" t="s">
        <v>293</v>
      </c>
      <c r="C12" s="205">
        <v>0</v>
      </c>
      <c r="D12" s="205">
        <v>0</v>
      </c>
      <c r="E12" s="205">
        <v>0</v>
      </c>
      <c r="F12" s="205">
        <v>0</v>
      </c>
      <c r="G12" s="205">
        <v>0</v>
      </c>
      <c r="H12" s="205">
        <v>0</v>
      </c>
      <c r="I12" s="205">
        <v>0</v>
      </c>
    </row>
    <row r="13" spans="2:11" ht="20.100000000000001" customHeight="1" x14ac:dyDescent="0.25">
      <c r="B13" s="645" t="s">
        <v>64</v>
      </c>
      <c r="C13" s="646"/>
      <c r="D13" s="646"/>
      <c r="E13" s="646"/>
      <c r="F13" s="646"/>
      <c r="G13" s="646"/>
      <c r="H13" s="646"/>
      <c r="I13" s="646"/>
    </row>
    <row r="14" spans="2:11" ht="20.100000000000001" customHeight="1" x14ac:dyDescent="0.25">
      <c r="B14" s="204" t="s">
        <v>287</v>
      </c>
      <c r="C14" s="205"/>
      <c r="D14" s="205"/>
      <c r="E14" s="205"/>
      <c r="F14" s="205"/>
      <c r="G14" s="205"/>
      <c r="H14" s="205"/>
      <c r="I14" s="205"/>
    </row>
    <row r="15" spans="2:11" ht="20.100000000000001" customHeight="1" x14ac:dyDescent="0.25">
      <c r="B15" s="126" t="s">
        <v>288</v>
      </c>
      <c r="C15" s="206">
        <v>129841.75000000003</v>
      </c>
      <c r="D15" s="206">
        <v>99794.976000000024</v>
      </c>
      <c r="E15" s="206">
        <v>83248</v>
      </c>
      <c r="F15" s="206">
        <v>73920</v>
      </c>
      <c r="G15" s="206">
        <v>65665.703070310003</v>
      </c>
      <c r="H15" s="206">
        <v>60638.782614000011</v>
      </c>
      <c r="I15" s="206">
        <v>118479.028211</v>
      </c>
    </row>
    <row r="16" spans="2:11" ht="20.100000000000001" customHeight="1" x14ac:dyDescent="0.25">
      <c r="B16" s="126" t="s">
        <v>289</v>
      </c>
      <c r="C16" s="205">
        <v>73557</v>
      </c>
      <c r="D16" s="205">
        <v>53065</v>
      </c>
      <c r="E16" s="205">
        <v>40393</v>
      </c>
      <c r="F16" s="205">
        <v>34416</v>
      </c>
      <c r="G16" s="205">
        <v>29099</v>
      </c>
      <c r="H16" s="205">
        <v>25115</v>
      </c>
      <c r="I16" s="205">
        <v>27201</v>
      </c>
    </row>
    <row r="17" spans="2:9" ht="20.100000000000001" customHeight="1" x14ac:dyDescent="0.25">
      <c r="B17" s="126" t="s">
        <v>290</v>
      </c>
      <c r="C17" s="205">
        <v>129584.54999999999</v>
      </c>
      <c r="D17" s="205">
        <v>99722.975999999995</v>
      </c>
      <c r="E17" s="205">
        <v>83158</v>
      </c>
      <c r="F17" s="205">
        <v>73827</v>
      </c>
      <c r="G17" s="205">
        <v>65563.417511680003</v>
      </c>
      <c r="H17" s="205">
        <v>60524</v>
      </c>
      <c r="I17" s="205">
        <v>27201</v>
      </c>
    </row>
    <row r="18" spans="2:9" ht="20.100000000000001" customHeight="1" x14ac:dyDescent="0.25">
      <c r="B18" s="126" t="s">
        <v>291</v>
      </c>
      <c r="C18" s="205">
        <v>55089.55</v>
      </c>
      <c r="D18" s="205">
        <v>46384.800000000003</v>
      </c>
      <c r="E18" s="205">
        <v>42656</v>
      </c>
      <c r="F18" s="205">
        <v>39369</v>
      </c>
      <c r="G18" s="205">
        <v>36434.6</v>
      </c>
      <c r="H18" s="205">
        <v>35409</v>
      </c>
      <c r="I18" s="205">
        <v>0</v>
      </c>
    </row>
    <row r="19" spans="2:9" ht="20.100000000000001" customHeight="1" x14ac:dyDescent="0.25">
      <c r="B19" s="207" t="s">
        <v>292</v>
      </c>
      <c r="C19" s="205"/>
      <c r="D19" s="205"/>
      <c r="E19" s="205"/>
      <c r="F19" s="205"/>
      <c r="G19" s="205"/>
      <c r="H19" s="205"/>
      <c r="I19" s="205"/>
    </row>
    <row r="20" spans="2:9" ht="20.100000000000001" customHeight="1" x14ac:dyDescent="0.25">
      <c r="B20" s="126" t="s">
        <v>293</v>
      </c>
      <c r="C20" s="205">
        <v>0</v>
      </c>
      <c r="D20" s="205">
        <v>0</v>
      </c>
      <c r="E20" s="205">
        <v>0</v>
      </c>
      <c r="F20" s="205">
        <v>0</v>
      </c>
      <c r="G20" s="205">
        <v>0</v>
      </c>
      <c r="H20" s="205">
        <v>0</v>
      </c>
      <c r="I20" s="205">
        <v>0</v>
      </c>
    </row>
    <row r="21" spans="2:9" ht="20.100000000000001" customHeight="1" x14ac:dyDescent="0.25">
      <c r="B21" s="645" t="s">
        <v>37</v>
      </c>
      <c r="C21" s="646"/>
      <c r="D21" s="646"/>
      <c r="E21" s="646"/>
      <c r="F21" s="646"/>
      <c r="G21" s="646"/>
      <c r="H21" s="646"/>
      <c r="I21" s="646"/>
    </row>
    <row r="22" spans="2:9" ht="20.100000000000001" customHeight="1" x14ac:dyDescent="0.25">
      <c r="B22" s="204" t="s">
        <v>287</v>
      </c>
      <c r="C22" s="205"/>
      <c r="D22" s="205"/>
      <c r="E22" s="205"/>
      <c r="F22" s="205"/>
      <c r="G22" s="205"/>
      <c r="H22" s="205"/>
      <c r="I22" s="205"/>
    </row>
    <row r="23" spans="2:9" ht="20.100000000000001" customHeight="1" x14ac:dyDescent="0.25">
      <c r="B23" s="126" t="s">
        <v>288</v>
      </c>
      <c r="C23" s="206">
        <v>3024</v>
      </c>
      <c r="D23" s="206">
        <v>2500</v>
      </c>
      <c r="E23" s="206">
        <v>2411</v>
      </c>
      <c r="F23" s="206">
        <v>1933</v>
      </c>
      <c r="G23" s="206">
        <v>1060</v>
      </c>
      <c r="H23" s="206">
        <v>447.89798000000002</v>
      </c>
      <c r="I23" s="206">
        <v>391</v>
      </c>
    </row>
    <row r="24" spans="2:9" ht="20.100000000000001" customHeight="1" x14ac:dyDescent="0.25">
      <c r="B24" s="126" t="s">
        <v>289</v>
      </c>
      <c r="C24" s="205"/>
      <c r="D24" s="205"/>
      <c r="E24" s="205"/>
      <c r="F24" s="205"/>
      <c r="G24" s="205"/>
      <c r="H24" s="205"/>
      <c r="I24" s="205"/>
    </row>
    <row r="25" spans="2:9" ht="20.100000000000001" customHeight="1" x14ac:dyDescent="0.25">
      <c r="B25" s="126" t="s">
        <v>290</v>
      </c>
      <c r="C25" s="205"/>
      <c r="D25" s="205"/>
      <c r="E25" s="205"/>
      <c r="F25" s="205"/>
      <c r="G25" s="205"/>
      <c r="H25" s="205"/>
      <c r="I25" s="205"/>
    </row>
    <row r="26" spans="2:9" ht="20.100000000000001" customHeight="1" x14ac:dyDescent="0.25">
      <c r="B26" s="126" t="s">
        <v>291</v>
      </c>
      <c r="C26" s="205"/>
      <c r="D26" s="205"/>
      <c r="E26" s="205"/>
      <c r="F26" s="205"/>
      <c r="G26" s="205"/>
      <c r="H26" s="205"/>
      <c r="I26" s="205"/>
    </row>
    <row r="27" spans="2:9" ht="20.100000000000001" customHeight="1" x14ac:dyDescent="0.25">
      <c r="B27" s="207" t="s">
        <v>292</v>
      </c>
      <c r="C27" s="205"/>
      <c r="D27" s="205"/>
      <c r="E27" s="205"/>
      <c r="F27" s="205"/>
      <c r="G27" s="205"/>
      <c r="H27" s="205"/>
      <c r="I27" s="205"/>
    </row>
    <row r="28" spans="2:9" ht="20.100000000000001" customHeight="1" x14ac:dyDescent="0.25">
      <c r="B28" s="126" t="s">
        <v>293</v>
      </c>
      <c r="C28" s="205">
        <v>0</v>
      </c>
      <c r="D28" s="205">
        <v>0</v>
      </c>
      <c r="E28" s="205">
        <v>0</v>
      </c>
      <c r="F28" s="205">
        <v>0</v>
      </c>
      <c r="G28" s="205">
        <v>0</v>
      </c>
      <c r="H28" s="205">
        <v>0</v>
      </c>
      <c r="I28" s="205">
        <v>0</v>
      </c>
    </row>
    <row r="29" spans="2:9" ht="20.100000000000001" customHeight="1" x14ac:dyDescent="0.25">
      <c r="B29" s="645" t="s">
        <v>294</v>
      </c>
      <c r="C29" s="646"/>
      <c r="D29" s="646"/>
      <c r="E29" s="646"/>
      <c r="F29" s="646"/>
      <c r="G29" s="646"/>
      <c r="H29" s="646"/>
      <c r="I29" s="646"/>
    </row>
    <row r="30" spans="2:9" ht="20.100000000000001" customHeight="1" x14ac:dyDescent="0.25">
      <c r="B30" s="204" t="s">
        <v>287</v>
      </c>
      <c r="C30" s="205"/>
      <c r="D30" s="205"/>
      <c r="E30" s="205"/>
      <c r="F30" s="205"/>
      <c r="G30" s="205"/>
      <c r="H30" s="205"/>
      <c r="I30" s="205"/>
    </row>
    <row r="31" spans="2:9" ht="20.100000000000001" customHeight="1" x14ac:dyDescent="0.25">
      <c r="B31" s="126" t="s">
        <v>288</v>
      </c>
      <c r="C31" s="206">
        <v>761</v>
      </c>
      <c r="D31" s="206">
        <v>660</v>
      </c>
      <c r="E31" s="206">
        <v>868</v>
      </c>
      <c r="F31" s="206">
        <v>1797</v>
      </c>
      <c r="G31" s="206">
        <v>487</v>
      </c>
      <c r="H31" s="206">
        <v>434</v>
      </c>
      <c r="I31" s="206">
        <v>600</v>
      </c>
    </row>
    <row r="32" spans="2:9" ht="20.100000000000001" customHeight="1" x14ac:dyDescent="0.25">
      <c r="B32" s="126" t="s">
        <v>289</v>
      </c>
      <c r="C32" s="205">
        <v>491</v>
      </c>
      <c r="D32" s="205">
        <v>473</v>
      </c>
      <c r="E32" s="205">
        <v>455</v>
      </c>
      <c r="F32" s="205">
        <v>422</v>
      </c>
      <c r="G32" s="205">
        <v>389</v>
      </c>
      <c r="H32" s="205">
        <v>356</v>
      </c>
      <c r="I32" s="205">
        <v>322</v>
      </c>
    </row>
    <row r="33" spans="2:9" ht="20.100000000000001" customHeight="1" x14ac:dyDescent="0.25">
      <c r="B33" s="126" t="s">
        <v>290</v>
      </c>
      <c r="C33" s="205"/>
      <c r="D33" s="205"/>
      <c r="E33" s="205"/>
      <c r="F33" s="205"/>
      <c r="G33" s="205"/>
      <c r="H33" s="205"/>
      <c r="I33" s="205"/>
    </row>
    <row r="34" spans="2:9" ht="20.100000000000001" customHeight="1" x14ac:dyDescent="0.25">
      <c r="B34" s="126" t="s">
        <v>291</v>
      </c>
      <c r="C34" s="205"/>
      <c r="D34" s="205"/>
      <c r="E34" s="205"/>
      <c r="F34" s="205"/>
      <c r="G34" s="205"/>
      <c r="H34" s="205"/>
      <c r="I34" s="205"/>
    </row>
    <row r="35" spans="2:9" ht="20.100000000000001" customHeight="1" x14ac:dyDescent="0.25">
      <c r="B35" s="207" t="s">
        <v>292</v>
      </c>
      <c r="C35" s="205"/>
      <c r="D35" s="205"/>
      <c r="E35" s="205"/>
      <c r="F35" s="205"/>
      <c r="G35" s="205"/>
      <c r="H35" s="205"/>
      <c r="I35" s="205"/>
    </row>
    <row r="36" spans="2:9" ht="20.100000000000001" customHeight="1" x14ac:dyDescent="0.25">
      <c r="B36" s="647" t="s">
        <v>293</v>
      </c>
      <c r="C36" s="648">
        <v>0</v>
      </c>
      <c r="D36" s="648">
        <v>0</v>
      </c>
      <c r="E36" s="648">
        <v>0</v>
      </c>
      <c r="F36" s="648">
        <v>0</v>
      </c>
      <c r="G36" s="648">
        <v>0</v>
      </c>
      <c r="H36" s="648">
        <v>0</v>
      </c>
      <c r="I36" s="648">
        <v>0</v>
      </c>
    </row>
    <row r="37" spans="2:9" ht="17.100000000000001" customHeight="1" x14ac:dyDescent="0.25">
      <c r="B37" s="649" t="s">
        <v>295</v>
      </c>
      <c r="C37" s="650"/>
      <c r="D37" s="651"/>
      <c r="E37" s="651"/>
      <c r="F37" s="651"/>
      <c r="G37" s="651"/>
      <c r="H37" s="651"/>
      <c r="I37" s="652"/>
    </row>
    <row r="38" spans="2:9" ht="17.100000000000001" customHeight="1" x14ac:dyDescent="0.25">
      <c r="B38" s="653" t="s">
        <v>296</v>
      </c>
      <c r="C38" s="654"/>
      <c r="D38" s="655"/>
      <c r="E38" s="655"/>
      <c r="F38" s="655"/>
      <c r="G38" s="655"/>
      <c r="H38" s="655"/>
      <c r="I38" s="208"/>
    </row>
    <row r="39" spans="2:9" ht="63.75" customHeight="1" x14ac:dyDescent="0.25">
      <c r="B39" s="974" t="s">
        <v>529</v>
      </c>
      <c r="C39" s="975"/>
      <c r="D39" s="975"/>
      <c r="E39" s="975"/>
      <c r="F39" s="975"/>
      <c r="G39" s="975"/>
      <c r="H39" s="975"/>
      <c r="I39" s="336"/>
    </row>
    <row r="40" spans="2:9" ht="17.100000000000001" customHeight="1" x14ac:dyDescent="0.25">
      <c r="B40" s="653" t="s">
        <v>297</v>
      </c>
      <c r="C40" s="654"/>
      <c r="D40" s="655"/>
      <c r="E40" s="655"/>
      <c r="F40" s="655"/>
      <c r="G40" s="655"/>
      <c r="H40" s="655"/>
      <c r="I40" s="208"/>
    </row>
    <row r="41" spans="2:9" ht="17.100000000000001" customHeight="1" x14ac:dyDescent="0.25">
      <c r="B41" s="976" t="s">
        <v>216</v>
      </c>
      <c r="C41" s="977"/>
      <c r="D41" s="977"/>
      <c r="E41" s="977"/>
      <c r="F41" s="977"/>
      <c r="G41" s="977"/>
      <c r="H41" s="977"/>
      <c r="I41" s="978"/>
    </row>
    <row r="42" spans="2:9" x14ac:dyDescent="0.25">
      <c r="D42" s="45"/>
      <c r="E42" s="45"/>
      <c r="F42" s="45"/>
      <c r="G42" s="45"/>
    </row>
    <row r="43" spans="2:9" x14ac:dyDescent="0.25">
      <c r="D43" s="138"/>
      <c r="E43" s="138"/>
      <c r="F43" s="138"/>
      <c r="G43" s="138"/>
    </row>
    <row r="44" spans="2:9" x14ac:dyDescent="0.25">
      <c r="D44" s="138"/>
      <c r="E44" s="138"/>
      <c r="F44" s="138"/>
      <c r="G44" s="138"/>
    </row>
    <row r="45" spans="2:9" ht="15" x14ac:dyDescent="0.25">
      <c r="B45" s="209"/>
      <c r="C45" s="209"/>
      <c r="D45" s="176"/>
      <c r="E45" s="176"/>
      <c r="F45" s="176"/>
      <c r="G45" s="176"/>
    </row>
  </sheetData>
  <customSheetViews>
    <customSheetView guid="{D9923E01-8E0B-4059-8B75-CB8B1B3B57F0}" showGridLines="0" fitToPage="1">
      <pageMargins left="0.70866141732283472" right="0.70866141732283472" top="0.74803149606299213" bottom="0.74803149606299213" header="0.31496062992125984" footer="0.31496062992125984"/>
      <pageSetup paperSize="9" scale="59" orientation="landscape" horizontalDpi="300" verticalDpi="300" r:id="rId1"/>
    </customSheetView>
  </customSheetViews>
  <mergeCells count="4">
    <mergeCell ref="B2:F2"/>
    <mergeCell ref="B3:F3"/>
    <mergeCell ref="B39:H39"/>
    <mergeCell ref="B41:I41"/>
  </mergeCells>
  <pageMargins left="0.70866141732283472" right="0.70866141732283472" top="0.74803149606299213" bottom="0.74803149606299213" header="0.31496062992125984" footer="0.31496062992125984"/>
  <pageSetup paperSize="9" scale="59" orientation="landscape" horizontalDpi="300" verticalDpi="300"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B1:H11"/>
  <sheetViews>
    <sheetView showGridLines="0" zoomScaleNormal="100" workbookViewId="0"/>
  </sheetViews>
  <sheetFormatPr baseColWidth="10" defaultColWidth="11.42578125" defaultRowHeight="14.25" x14ac:dyDescent="0.2"/>
  <cols>
    <col min="1" max="1" width="11.42578125" style="51"/>
    <col min="2" max="4" width="31.7109375" style="51" customWidth="1"/>
    <col min="5" max="16384" width="11.42578125" style="51"/>
  </cols>
  <sheetData>
    <row r="1" spans="2:8" s="6" customFormat="1" x14ac:dyDescent="0.25"/>
    <row r="2" spans="2:8" s="6" customFormat="1" ht="60" customHeight="1" x14ac:dyDescent="0.25">
      <c r="B2" s="979" t="s">
        <v>302</v>
      </c>
      <c r="C2" s="979"/>
      <c r="D2" s="979"/>
      <c r="E2" s="220"/>
      <c r="F2" s="220"/>
      <c r="G2" s="220"/>
      <c r="H2" s="220"/>
    </row>
    <row r="3" spans="2:8" s="6" customFormat="1" ht="24.95" customHeight="1" x14ac:dyDescent="0.25">
      <c r="B3" s="108"/>
      <c r="C3" s="108"/>
      <c r="D3" s="108"/>
      <c r="E3" s="108"/>
      <c r="F3" s="108"/>
      <c r="G3" s="108"/>
      <c r="H3" s="108"/>
    </row>
    <row r="4" spans="2:8" ht="39.950000000000003" customHeight="1" x14ac:dyDescent="0.2">
      <c r="B4" s="221" t="s">
        <v>200</v>
      </c>
      <c r="C4" s="221" t="s">
        <v>201</v>
      </c>
      <c r="D4" s="221" t="s">
        <v>202</v>
      </c>
    </row>
    <row r="5" spans="2:8" ht="60" customHeight="1" x14ac:dyDescent="0.2">
      <c r="B5" s="222" t="s">
        <v>203</v>
      </c>
      <c r="C5" s="222" t="s">
        <v>204</v>
      </c>
      <c r="D5" s="222" t="s">
        <v>205</v>
      </c>
    </row>
    <row r="6" spans="2:8" ht="79.5" customHeight="1" x14ac:dyDescent="0.2">
      <c r="B6" s="222" t="s">
        <v>206</v>
      </c>
      <c r="C6" s="222" t="s">
        <v>204</v>
      </c>
      <c r="D6" s="222" t="s">
        <v>207</v>
      </c>
    </row>
    <row r="7" spans="2:8" ht="79.5" customHeight="1" x14ac:dyDescent="0.2">
      <c r="B7" s="222" t="s">
        <v>363</v>
      </c>
      <c r="C7" s="222" t="s">
        <v>364</v>
      </c>
      <c r="D7" s="222" t="s">
        <v>365</v>
      </c>
    </row>
    <row r="8" spans="2:8" ht="79.5" customHeight="1" x14ac:dyDescent="0.2">
      <c r="B8" s="222" t="s">
        <v>217</v>
      </c>
      <c r="C8" s="222" t="s">
        <v>208</v>
      </c>
      <c r="D8" s="222" t="s">
        <v>209</v>
      </c>
    </row>
    <row r="9" spans="2:8" ht="102" customHeight="1" x14ac:dyDescent="0.2">
      <c r="B9" s="222" t="s">
        <v>210</v>
      </c>
      <c r="C9" s="222" t="s">
        <v>211</v>
      </c>
      <c r="D9" s="222" t="s">
        <v>212</v>
      </c>
    </row>
    <row r="10" spans="2:8" ht="152.25" customHeight="1" x14ac:dyDescent="0.2">
      <c r="B10" s="222" t="s">
        <v>213</v>
      </c>
      <c r="C10" s="222" t="s">
        <v>214</v>
      </c>
      <c r="D10" s="222" t="s">
        <v>215</v>
      </c>
    </row>
    <row r="11" spans="2:8" ht="34.5" customHeight="1" x14ac:dyDescent="0.2">
      <c r="B11" s="980" t="s">
        <v>216</v>
      </c>
      <c r="C11" s="981"/>
      <c r="D11" s="982"/>
    </row>
  </sheetData>
  <customSheetViews>
    <customSheetView guid="{D9923E01-8E0B-4059-8B75-CB8B1B3B57F0}" showGridLines="0">
      <pageMargins left="0.7" right="0.7" top="0.75" bottom="0.75" header="0.3" footer="0.3"/>
    </customSheetView>
  </customSheetViews>
  <mergeCells count="2">
    <mergeCell ref="B2:D2"/>
    <mergeCell ref="B11:D1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rgb="FFFFC000"/>
  </sheetPr>
  <dimension ref="B2:J28"/>
  <sheetViews>
    <sheetView showGridLines="0" workbookViewId="0"/>
  </sheetViews>
  <sheetFormatPr baseColWidth="10" defaultColWidth="11.42578125" defaultRowHeight="14.25" x14ac:dyDescent="0.25"/>
  <cols>
    <col min="1" max="1" width="11.42578125" style="223"/>
    <col min="2" max="2" width="63.7109375" style="223" customWidth="1"/>
    <col min="3" max="3" width="14.7109375" style="223" customWidth="1"/>
    <col min="4" max="8" width="12.7109375" style="223" customWidth="1"/>
    <col min="9" max="16384" width="11.42578125" style="223"/>
  </cols>
  <sheetData>
    <row r="2" spans="2:10" ht="39.950000000000003" customHeight="1" x14ac:dyDescent="0.25">
      <c r="B2" s="979" t="s">
        <v>303</v>
      </c>
      <c r="C2" s="979"/>
      <c r="D2" s="979"/>
      <c r="E2" s="979"/>
      <c r="F2" s="979"/>
      <c r="G2" s="979"/>
      <c r="H2" s="979"/>
    </row>
    <row r="3" spans="2:10" ht="24.95" customHeight="1" x14ac:dyDescent="0.25">
      <c r="B3" s="108"/>
      <c r="C3" s="108"/>
      <c r="D3" s="108"/>
      <c r="E3" s="108"/>
      <c r="F3" s="108"/>
      <c r="G3" s="108"/>
      <c r="H3" s="108"/>
    </row>
    <row r="4" spans="2:10" ht="20.100000000000001" customHeight="1" x14ac:dyDescent="0.25">
      <c r="B4" s="24"/>
      <c r="C4" s="25" t="s">
        <v>218</v>
      </c>
      <c r="D4" s="25" t="s">
        <v>218</v>
      </c>
      <c r="E4" s="25" t="s">
        <v>71</v>
      </c>
      <c r="F4" s="25" t="s">
        <v>219</v>
      </c>
      <c r="G4" s="25" t="s">
        <v>220</v>
      </c>
      <c r="H4" s="25" t="s">
        <v>221</v>
      </c>
    </row>
    <row r="5" spans="2:10" ht="30" customHeight="1" x14ac:dyDescent="0.25">
      <c r="B5" s="26"/>
      <c r="C5" s="224" t="s">
        <v>298</v>
      </c>
      <c r="D5" s="983" t="s">
        <v>18</v>
      </c>
      <c r="E5" s="983"/>
      <c r="F5" s="983"/>
      <c r="G5" s="983"/>
      <c r="H5" s="983"/>
    </row>
    <row r="6" spans="2:10" ht="30" customHeight="1" x14ac:dyDescent="0.25">
      <c r="B6" s="225" t="s">
        <v>367</v>
      </c>
      <c r="C6" s="226">
        <v>5484</v>
      </c>
      <c r="D6" s="227">
        <v>0.25874196818066297</v>
      </c>
      <c r="E6" s="227">
        <v>0.34623795940811702</v>
      </c>
      <c r="F6" s="227">
        <v>0.33910239573426038</v>
      </c>
      <c r="G6" s="227">
        <v>0.32940123676693828</v>
      </c>
      <c r="H6" s="227">
        <v>0.31614134489236512</v>
      </c>
      <c r="J6" s="228"/>
    </row>
    <row r="7" spans="2:10" ht="30" customHeight="1" x14ac:dyDescent="0.25">
      <c r="B7" s="351" t="s">
        <v>366</v>
      </c>
      <c r="C7" s="230">
        <v>3109</v>
      </c>
      <c r="D7" s="231">
        <v>0.27716907759486065</v>
      </c>
      <c r="E7" s="231">
        <v>0.2842560065495025</v>
      </c>
      <c r="F7" s="231">
        <v>0.36072081215760471</v>
      </c>
      <c r="G7" s="231">
        <v>0.40354190984041088</v>
      </c>
      <c r="H7" s="231">
        <v>0.27938995128375516</v>
      </c>
      <c r="J7" s="228"/>
    </row>
    <row r="8" spans="2:10" ht="20.100000000000001" customHeight="1" x14ac:dyDescent="0.25">
      <c r="B8" s="229" t="s">
        <v>299</v>
      </c>
      <c r="C8" s="230">
        <v>2529.5961823884663</v>
      </c>
      <c r="D8" s="231">
        <v>0.22551490529433646</v>
      </c>
      <c r="E8" s="231">
        <v>0.22741020478815288</v>
      </c>
      <c r="F8" s="231">
        <v>0.15828903119705592</v>
      </c>
      <c r="G8" s="231">
        <v>9.558384706563966E-2</v>
      </c>
      <c r="H8" s="231">
        <v>4.9531037597897482E-2</v>
      </c>
      <c r="J8" s="228"/>
    </row>
    <row r="9" spans="2:10" ht="20.100000000000001" customHeight="1" x14ac:dyDescent="0.25">
      <c r="B9" s="229" t="s">
        <v>300</v>
      </c>
      <c r="C9" s="230">
        <v>-346</v>
      </c>
      <c r="D9" s="231">
        <v>-3.084609226369308E-2</v>
      </c>
      <c r="E9" s="231">
        <v>0.15292096482689266</v>
      </c>
      <c r="F9" s="231">
        <v>0.19860594663038555</v>
      </c>
      <c r="G9" s="231">
        <v>0</v>
      </c>
      <c r="H9" s="231">
        <v>0</v>
      </c>
      <c r="J9" s="228"/>
    </row>
    <row r="10" spans="2:10" ht="20.100000000000001" customHeight="1" x14ac:dyDescent="0.25">
      <c r="B10" s="229" t="s">
        <v>301</v>
      </c>
      <c r="C10" s="230">
        <v>25192</v>
      </c>
      <c r="D10" s="231">
        <v>2.2458807985750178</v>
      </c>
      <c r="E10" s="231">
        <v>2.0427723055763418</v>
      </c>
      <c r="F10" s="231">
        <v>1.8828145641982774</v>
      </c>
      <c r="G10" s="231">
        <v>1.8177539169504813</v>
      </c>
      <c r="H10" s="231">
        <v>1.7523874958406385</v>
      </c>
      <c r="J10" s="228"/>
    </row>
    <row r="11" spans="2:10" ht="20.100000000000001" customHeight="1" x14ac:dyDescent="0.25">
      <c r="B11" s="232" t="s">
        <v>72</v>
      </c>
      <c r="C11" s="233"/>
      <c r="D11" s="234"/>
      <c r="E11" s="234"/>
      <c r="F11" s="234"/>
      <c r="G11" s="234"/>
      <c r="H11" s="235"/>
      <c r="J11" s="228"/>
    </row>
    <row r="12" spans="2:10" ht="20.100000000000001" customHeight="1" x14ac:dyDescent="0.25">
      <c r="B12" s="352" t="s">
        <v>541</v>
      </c>
      <c r="C12" s="353"/>
      <c r="D12" s="354"/>
      <c r="E12" s="354"/>
      <c r="F12" s="354"/>
      <c r="G12" s="354"/>
      <c r="H12" s="355"/>
      <c r="J12" s="228"/>
    </row>
    <row r="13" spans="2:10" ht="20.100000000000001" customHeight="1" x14ac:dyDescent="0.25">
      <c r="B13" s="984" t="s">
        <v>73</v>
      </c>
      <c r="C13" s="985"/>
      <c r="D13" s="985"/>
      <c r="E13" s="985"/>
      <c r="F13" s="985"/>
      <c r="G13" s="985"/>
      <c r="H13" s="986"/>
    </row>
    <row r="19" spans="2:8" x14ac:dyDescent="0.25">
      <c r="B19" s="236"/>
    </row>
    <row r="23" spans="2:8" x14ac:dyDescent="0.25">
      <c r="C23" s="237"/>
      <c r="D23" s="237"/>
      <c r="E23" s="237"/>
      <c r="F23" s="237"/>
      <c r="G23" s="237"/>
      <c r="H23" s="238"/>
    </row>
    <row r="24" spans="2:8" x14ac:dyDescent="0.25">
      <c r="C24" s="237"/>
      <c r="D24" s="237"/>
      <c r="E24" s="237"/>
      <c r="F24" s="237"/>
      <c r="G24" s="237"/>
    </row>
    <row r="25" spans="2:8" x14ac:dyDescent="0.25">
      <c r="C25" s="237"/>
      <c r="D25" s="237"/>
      <c r="E25" s="237"/>
      <c r="F25" s="237"/>
      <c r="G25" s="237"/>
    </row>
    <row r="26" spans="2:8" x14ac:dyDescent="0.25">
      <c r="C26" s="237"/>
      <c r="D26" s="237"/>
      <c r="E26" s="237"/>
      <c r="F26" s="237"/>
      <c r="G26" s="237"/>
    </row>
    <row r="27" spans="2:8" x14ac:dyDescent="0.25">
      <c r="C27" s="237"/>
      <c r="D27" s="237"/>
      <c r="E27" s="237"/>
      <c r="F27" s="237"/>
      <c r="G27" s="237"/>
    </row>
    <row r="28" spans="2:8" x14ac:dyDescent="0.25">
      <c r="C28" s="237"/>
      <c r="D28" s="237"/>
      <c r="E28" s="237"/>
      <c r="F28" s="237"/>
      <c r="G28" s="237"/>
    </row>
  </sheetData>
  <customSheetViews>
    <customSheetView guid="{D9923E01-8E0B-4059-8B75-CB8B1B3B57F0}" showGridLines="0">
      <pageMargins left="0.7" right="0.7" top="0.75" bottom="0.75" header="0.3" footer="0.3"/>
      <pageSetup paperSize="9" orientation="portrait" horizontalDpi="300" verticalDpi="300" r:id="rId1"/>
    </customSheetView>
  </customSheetViews>
  <mergeCells count="3">
    <mergeCell ref="B2:H2"/>
    <mergeCell ref="D5:H5"/>
    <mergeCell ref="B13:H13"/>
  </mergeCells>
  <pageMargins left="0.7" right="0.7" top="0.75" bottom="0.75" header="0.3" footer="0.3"/>
  <pageSetup paperSize="9" orientation="portrait" horizontalDpi="300" verticalDpi="3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rgb="FFFFC000"/>
  </sheetPr>
  <dimension ref="B2:K18"/>
  <sheetViews>
    <sheetView showGridLines="0" workbookViewId="0"/>
  </sheetViews>
  <sheetFormatPr baseColWidth="10" defaultColWidth="11.42578125" defaultRowHeight="14.25" x14ac:dyDescent="0.2"/>
  <cols>
    <col min="1" max="1" width="2.7109375" style="51" customWidth="1"/>
    <col min="2" max="2" width="50.42578125" style="51" customWidth="1"/>
    <col min="3" max="3" width="11.42578125" style="51"/>
    <col min="4" max="8" width="11.42578125" style="239" customWidth="1"/>
    <col min="9" max="16384" width="11.42578125" style="51"/>
  </cols>
  <sheetData>
    <row r="2" spans="2:11" ht="24.95" customHeight="1" x14ac:dyDescent="0.2">
      <c r="B2" s="992" t="s">
        <v>304</v>
      </c>
      <c r="C2" s="992"/>
      <c r="D2" s="992"/>
      <c r="E2" s="992"/>
      <c r="F2" s="992"/>
      <c r="G2" s="992"/>
      <c r="H2" s="992"/>
    </row>
    <row r="3" spans="2:11" ht="24.95" customHeight="1" x14ac:dyDescent="0.2">
      <c r="B3" s="993" t="s">
        <v>186</v>
      </c>
      <c r="C3" s="993"/>
      <c r="D3" s="993"/>
      <c r="E3" s="993"/>
      <c r="F3" s="993"/>
      <c r="G3" s="993"/>
      <c r="H3" s="993"/>
    </row>
    <row r="4" spans="2:11" x14ac:dyDescent="0.2">
      <c r="B4" s="987" t="s">
        <v>187</v>
      </c>
      <c r="C4" s="989" t="s">
        <v>188</v>
      </c>
      <c r="D4" s="760">
        <v>2017</v>
      </c>
      <c r="E4" s="760">
        <v>2018</v>
      </c>
      <c r="F4" s="760">
        <v>2019</v>
      </c>
      <c r="G4" s="760">
        <v>2020</v>
      </c>
      <c r="H4" s="760">
        <v>2021</v>
      </c>
      <c r="I4" s="760">
        <v>2022</v>
      </c>
      <c r="J4" s="760">
        <v>2023</v>
      </c>
      <c r="K4" s="760">
        <v>2024</v>
      </c>
    </row>
    <row r="5" spans="2:11" x14ac:dyDescent="0.2">
      <c r="B5" s="988"/>
      <c r="C5" s="990"/>
      <c r="D5" s="761"/>
      <c r="E5" s="761"/>
      <c r="F5" s="761"/>
      <c r="G5" s="761"/>
      <c r="H5" s="761"/>
      <c r="I5" s="761"/>
      <c r="J5" s="761"/>
      <c r="K5" s="761"/>
    </row>
    <row r="6" spans="2:11" x14ac:dyDescent="0.2">
      <c r="B6" s="762" t="s">
        <v>189</v>
      </c>
      <c r="C6" s="763">
        <v>1</v>
      </c>
      <c r="D6" s="764">
        <v>5.5593282191507294</v>
      </c>
      <c r="E6" s="764">
        <v>5.6129130298669452</v>
      </c>
      <c r="F6" s="764">
        <v>5.4686320065040022</v>
      </c>
      <c r="G6" s="764">
        <v>5.8991814195977881</v>
      </c>
      <c r="H6" s="764">
        <v>5.3748178491327323</v>
      </c>
      <c r="I6" s="764">
        <v>4.9443645374424738</v>
      </c>
      <c r="J6" s="764">
        <v>4.7916358156988483</v>
      </c>
      <c r="K6" s="764">
        <v>4.5999999999999996</v>
      </c>
    </row>
    <row r="7" spans="2:11" x14ac:dyDescent="0.2">
      <c r="B7" s="762" t="s">
        <v>190</v>
      </c>
      <c r="C7" s="763">
        <v>2</v>
      </c>
      <c r="D7" s="764">
        <v>0.89287328067670402</v>
      </c>
      <c r="E7" s="764">
        <v>0.85389884582903253</v>
      </c>
      <c r="F7" s="764">
        <v>0.8473840992567313</v>
      </c>
      <c r="G7" s="764">
        <v>0.94722465405126866</v>
      </c>
      <c r="H7" s="764">
        <v>0.93463504412144349</v>
      </c>
      <c r="I7" s="764">
        <v>0.8906144327793809</v>
      </c>
      <c r="J7" s="764">
        <v>0.86047416341394878</v>
      </c>
      <c r="K7" s="764">
        <v>0.82635912867457706</v>
      </c>
    </row>
    <row r="8" spans="2:11" x14ac:dyDescent="0.2">
      <c r="B8" s="762" t="s">
        <v>191</v>
      </c>
      <c r="C8" s="763">
        <v>3</v>
      </c>
      <c r="D8" s="764">
        <v>1.82903895196266</v>
      </c>
      <c r="E8" s="764">
        <v>1.7882633127422169</v>
      </c>
      <c r="F8" s="764">
        <v>1.8184856343169673</v>
      </c>
      <c r="G8" s="764">
        <v>2.1034182106057067</v>
      </c>
      <c r="H8" s="764">
        <v>2.0380440512080584</v>
      </c>
      <c r="I8" s="764">
        <v>1.9077888080501131</v>
      </c>
      <c r="J8" s="764">
        <v>1.8576928028843351</v>
      </c>
      <c r="K8" s="764">
        <v>1.8212053770410532</v>
      </c>
    </row>
    <row r="9" spans="2:11" x14ac:dyDescent="0.2">
      <c r="B9" s="762" t="s">
        <v>192</v>
      </c>
      <c r="C9" s="763">
        <v>4</v>
      </c>
      <c r="D9" s="764">
        <v>3.8601664390158255</v>
      </c>
      <c r="E9" s="764">
        <v>4.1228458423189371</v>
      </c>
      <c r="F9" s="764">
        <v>3.9845047928455974</v>
      </c>
      <c r="G9" s="764">
        <v>6.5273362348867519</v>
      </c>
      <c r="H9" s="764">
        <v>6.3201649936298718</v>
      </c>
      <c r="I9" s="764">
        <v>5.0511111336486882</v>
      </c>
      <c r="J9" s="764">
        <v>4.6419850320419354</v>
      </c>
      <c r="K9" s="764">
        <v>4.3237468576195672</v>
      </c>
    </row>
    <row r="10" spans="2:11" x14ac:dyDescent="0.2">
      <c r="B10" s="762" t="s">
        <v>193</v>
      </c>
      <c r="C10" s="763">
        <v>5</v>
      </c>
      <c r="D10" s="764">
        <v>0.87557353810720162</v>
      </c>
      <c r="E10" s="764">
        <v>0.87374537156599053</v>
      </c>
      <c r="F10" s="764">
        <v>0.88811444987515786</v>
      </c>
      <c r="G10" s="764">
        <v>0.96532221685337771</v>
      </c>
      <c r="H10" s="764">
        <v>0.92622456090671379</v>
      </c>
      <c r="I10" s="764">
        <v>0.84836028206981529</v>
      </c>
      <c r="J10" s="764">
        <v>0.81696153295957896</v>
      </c>
      <c r="K10" s="764">
        <v>0.80100072785548093</v>
      </c>
    </row>
    <row r="11" spans="2:11" x14ac:dyDescent="0.2">
      <c r="B11" s="762" t="s">
        <v>194</v>
      </c>
      <c r="C11" s="763">
        <v>6</v>
      </c>
      <c r="D11" s="764">
        <v>0.44359638409559787</v>
      </c>
      <c r="E11" s="764">
        <v>0.43687268578299526</v>
      </c>
      <c r="F11" s="764">
        <v>0.43919689710244125</v>
      </c>
      <c r="G11" s="764">
        <v>0.47829273119859356</v>
      </c>
      <c r="H11" s="764">
        <v>0.47486697274808493</v>
      </c>
      <c r="I11" s="764">
        <v>0.4441003153698746</v>
      </c>
      <c r="J11" s="764">
        <v>0.42166993829697158</v>
      </c>
      <c r="K11" s="764">
        <v>0.4063788852814979</v>
      </c>
    </row>
    <row r="12" spans="2:11" x14ac:dyDescent="0.2">
      <c r="B12" s="762" t="s">
        <v>195</v>
      </c>
      <c r="C12" s="763">
        <v>7</v>
      </c>
      <c r="D12" s="764">
        <v>5.9655709302355611</v>
      </c>
      <c r="E12" s="764">
        <v>5.9919069355718664</v>
      </c>
      <c r="F12" s="764">
        <v>6.0897096014370504</v>
      </c>
      <c r="G12" s="764">
        <v>7.5914372674284882</v>
      </c>
      <c r="H12" s="764">
        <v>7.1156304747540702</v>
      </c>
      <c r="I12" s="764">
        <v>6.5376059361002143</v>
      </c>
      <c r="J12" s="764">
        <v>6.3573499593735692</v>
      </c>
      <c r="K12" s="764">
        <v>6.2407680651543194</v>
      </c>
    </row>
    <row r="13" spans="2:11" x14ac:dyDescent="0.2">
      <c r="B13" s="762" t="s">
        <v>196</v>
      </c>
      <c r="C13" s="763">
        <v>8</v>
      </c>
      <c r="D13" s="764">
        <v>1.1019333538176057</v>
      </c>
      <c r="E13" s="764">
        <v>1.124027499478925</v>
      </c>
      <c r="F13" s="764">
        <v>1.1336212575475668</v>
      </c>
      <c r="G13" s="764">
        <v>1.1954198010516199</v>
      </c>
      <c r="H13" s="764">
        <v>1.1227632976647288</v>
      </c>
      <c r="I13" s="764">
        <v>1.0296964510707503</v>
      </c>
      <c r="J13" s="764">
        <v>0.9963066965405678</v>
      </c>
      <c r="K13" s="764">
        <v>0.97776477716714516</v>
      </c>
    </row>
    <row r="14" spans="2:11" x14ac:dyDescent="0.2">
      <c r="B14" s="762" t="s">
        <v>197</v>
      </c>
      <c r="C14" s="763">
        <v>9</v>
      </c>
      <c r="D14" s="764">
        <v>3.9977897642329112</v>
      </c>
      <c r="E14" s="764">
        <v>3.9664817922658338</v>
      </c>
      <c r="F14" s="764">
        <v>4.0020983762488225</v>
      </c>
      <c r="G14" s="764">
        <v>4.592590875618928</v>
      </c>
      <c r="H14" s="764">
        <v>4.4185320222631672</v>
      </c>
      <c r="I14" s="764">
        <v>4.1078880995167912</v>
      </c>
      <c r="J14" s="764">
        <v>4.0065552075823696</v>
      </c>
      <c r="K14" s="764">
        <v>4.0999999999999996</v>
      </c>
    </row>
    <row r="15" spans="2:11" x14ac:dyDescent="0.2">
      <c r="B15" s="762" t="s">
        <v>198</v>
      </c>
      <c r="C15" s="763">
        <v>10</v>
      </c>
      <c r="D15" s="764">
        <v>16.672390213337671</v>
      </c>
      <c r="E15" s="764">
        <v>16.884327970896191</v>
      </c>
      <c r="F15" s="764">
        <v>17.379407634490494</v>
      </c>
      <c r="G15" s="764">
        <v>21.97668178065754</v>
      </c>
      <c r="H15" s="764">
        <v>20.2180620841585</v>
      </c>
      <c r="I15" s="764">
        <v>18.719791812225733</v>
      </c>
      <c r="J15" s="764">
        <v>18.455492634673138</v>
      </c>
      <c r="K15" s="764">
        <v>18.399999999999999</v>
      </c>
    </row>
    <row r="16" spans="2:11" x14ac:dyDescent="0.2">
      <c r="B16" s="765" t="s">
        <v>199</v>
      </c>
      <c r="C16" s="766" t="s">
        <v>21</v>
      </c>
      <c r="D16" s="767">
        <v>41.198261074632462</v>
      </c>
      <c r="E16" s="767">
        <v>41.655283286318934</v>
      </c>
      <c r="F16" s="767">
        <v>42.051154749624828</v>
      </c>
      <c r="G16" s="767">
        <v>52.276905191950064</v>
      </c>
      <c r="H16" s="767">
        <v>48.943741350587381</v>
      </c>
      <c r="I16" s="767">
        <v>44.48132180827384</v>
      </c>
      <c r="J16" s="767">
        <v>43.206123783465259</v>
      </c>
      <c r="K16" s="767">
        <v>42.459160556895924</v>
      </c>
    </row>
    <row r="17" spans="2:11" x14ac:dyDescent="0.2">
      <c r="B17" s="991" t="s">
        <v>185</v>
      </c>
      <c r="C17" s="991"/>
      <c r="D17" s="991"/>
      <c r="E17" s="991"/>
      <c r="F17" s="991"/>
      <c r="G17" s="991"/>
      <c r="H17" s="991"/>
      <c r="I17" s="991"/>
      <c r="J17" s="991"/>
      <c r="K17" s="991"/>
    </row>
    <row r="18" spans="2:11" ht="15" x14ac:dyDescent="0.25">
      <c r="B18" s="211"/>
      <c r="C18" s="211"/>
      <c r="D18" s="722"/>
      <c r="E18" s="722"/>
      <c r="F18" s="211"/>
      <c r="G18" s="211"/>
      <c r="H18" s="211"/>
      <c r="I18" s="211"/>
      <c r="J18" s="211"/>
      <c r="K18" s="211"/>
    </row>
  </sheetData>
  <customSheetViews>
    <customSheetView guid="{D9923E01-8E0B-4059-8B75-CB8B1B3B57F0}" showGridLines="0">
      <pageMargins left="0.7" right="0.7" top="0.75" bottom="0.75" header="0.3" footer="0.3"/>
    </customSheetView>
  </customSheetViews>
  <mergeCells count="5">
    <mergeCell ref="B4:B5"/>
    <mergeCell ref="C4:C5"/>
    <mergeCell ref="B17:K17"/>
    <mergeCell ref="B2:H2"/>
    <mergeCell ref="B3:H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dimension ref="B7:B10"/>
  <sheetViews>
    <sheetView workbookViewId="0">
      <selection activeCell="A7" sqref="A7:IV10"/>
    </sheetView>
  </sheetViews>
  <sheetFormatPr baseColWidth="10" defaultRowHeight="15" x14ac:dyDescent="0.25"/>
  <cols>
    <col min="2" max="2" width="12.42578125" bestFit="1" customWidth="1"/>
  </cols>
  <sheetData>
    <row r="7" spans="2:2" s="1" customFormat="1" x14ac:dyDescent="0.25"/>
    <row r="8" spans="2:2" s="1" customFormat="1" x14ac:dyDescent="0.25"/>
    <row r="9" spans="2:2" s="1" customFormat="1" x14ac:dyDescent="0.25">
      <c r="B9" s="1">
        <v>41757.65908020833</v>
      </c>
    </row>
    <row r="10" spans="2:2" s="1" customFormat="1" x14ac:dyDescent="0.25"/>
  </sheetData>
  <customSheetViews>
    <customSheetView guid="{D9923E01-8E0B-4059-8B75-CB8B1B3B57F0}" state="hidden">
      <selection activeCell="A7" sqref="A7:IV10"/>
      <pageMargins left="0.7" right="0.7" top="0.75" bottom="0.75" header="0.3" footer="0.3"/>
      <pageSetup paperSize="9" orientation="portrait" r:id="rId1"/>
    </customSheetView>
  </customSheetView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defaultSize="0" print="0" autoFill="0" autoPict="0" macro="[0]!ConvertirValor">
                <anchor moveWithCells="1" sizeWithCells="1">
                  <from>
                    <xdr:col>1</xdr:col>
                    <xdr:colOff>9525</xdr:colOff>
                    <xdr:row>2</xdr:row>
                    <xdr:rowOff>0</xdr:rowOff>
                  </from>
                  <to>
                    <xdr:col>5</xdr:col>
                    <xdr:colOff>57150</xdr:colOff>
                    <xdr:row>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0000"/>
    <pageSetUpPr fitToPage="1"/>
  </sheetPr>
  <dimension ref="B2:H28"/>
  <sheetViews>
    <sheetView showGridLines="0" workbookViewId="0"/>
  </sheetViews>
  <sheetFormatPr baseColWidth="10" defaultColWidth="11.42578125" defaultRowHeight="14.25" x14ac:dyDescent="0.25"/>
  <cols>
    <col min="1" max="1" width="11.42578125" style="6"/>
    <col min="2" max="2" width="58.7109375" style="6" customWidth="1"/>
    <col min="3" max="8" width="12.7109375" style="6" customWidth="1"/>
    <col min="9" max="16384" width="11.42578125" style="6"/>
  </cols>
  <sheetData>
    <row r="2" spans="2:8" ht="24.95" customHeight="1" x14ac:dyDescent="0.25">
      <c r="B2" s="799" t="s">
        <v>229</v>
      </c>
      <c r="C2" s="799"/>
      <c r="D2" s="799"/>
      <c r="E2" s="799"/>
      <c r="F2" s="799"/>
      <c r="G2" s="799"/>
      <c r="H2" s="799"/>
    </row>
    <row r="3" spans="2:8" ht="20.100000000000001" customHeight="1" x14ac:dyDescent="0.25">
      <c r="B3" s="24"/>
      <c r="C3" s="25" t="str">
        <f>+D3</f>
        <v>2020 (A)</v>
      </c>
      <c r="D3" s="25" t="s">
        <v>218</v>
      </c>
      <c r="E3" s="25" t="s">
        <v>71</v>
      </c>
      <c r="F3" s="25" t="s">
        <v>219</v>
      </c>
      <c r="G3" s="25" t="s">
        <v>220</v>
      </c>
      <c r="H3" s="25" t="s">
        <v>221</v>
      </c>
    </row>
    <row r="4" spans="2:8" ht="20.100000000000001" customHeight="1" x14ac:dyDescent="0.25">
      <c r="B4" s="334"/>
      <c r="C4" s="335" t="s">
        <v>6</v>
      </c>
      <c r="D4" s="810" t="s">
        <v>7</v>
      </c>
      <c r="E4" s="811"/>
      <c r="F4" s="811"/>
      <c r="G4" s="811"/>
      <c r="H4" s="812"/>
    </row>
    <row r="5" spans="2:8" ht="20.100000000000001" customHeight="1" x14ac:dyDescent="0.25">
      <c r="B5" s="27" t="s">
        <v>228</v>
      </c>
      <c r="C5" s="28">
        <v>105.37483735434284</v>
      </c>
      <c r="D5" s="28">
        <v>1.0674128593183951</v>
      </c>
      <c r="E5" s="28">
        <v>1.1750705175060494</v>
      </c>
      <c r="F5" s="28">
        <v>1.4882649546060556</v>
      </c>
      <c r="G5" s="28">
        <v>1.6457894249151561</v>
      </c>
      <c r="H5" s="28">
        <v>1.8859722876601648</v>
      </c>
    </row>
    <row r="6" spans="2:8" ht="20.100000000000001" customHeight="1" x14ac:dyDescent="0.25">
      <c r="B6" s="29" t="s">
        <v>359</v>
      </c>
      <c r="C6" s="31">
        <v>104.40802619616871</v>
      </c>
      <c r="D6" s="31">
        <v>0.16672292448958181</v>
      </c>
      <c r="E6" s="31">
        <v>0.82746799999999998</v>
      </c>
      <c r="F6" s="31">
        <v>1.1463284199353385</v>
      </c>
      <c r="G6" s="31">
        <v>1.4658205414741499</v>
      </c>
      <c r="H6" s="31">
        <v>1.4658205414741499</v>
      </c>
    </row>
    <row r="7" spans="2:8" ht="20.100000000000001" customHeight="1" x14ac:dyDescent="0.25">
      <c r="B7" s="29" t="s">
        <v>227</v>
      </c>
      <c r="C7" s="31">
        <v>105.88781130224822</v>
      </c>
      <c r="D7" s="31">
        <v>1.3716659648773888</v>
      </c>
      <c r="E7" s="31">
        <v>0.9285221561</v>
      </c>
      <c r="F7" s="31">
        <v>1.1000000000000001</v>
      </c>
      <c r="G7" s="31">
        <v>1.1000000000000001</v>
      </c>
      <c r="H7" s="31">
        <v>1.2</v>
      </c>
    </row>
    <row r="8" spans="2:8" ht="20.100000000000001" customHeight="1" x14ac:dyDescent="0.25">
      <c r="B8" s="29" t="s">
        <v>226</v>
      </c>
      <c r="C8" s="31">
        <v>108.67731022541604</v>
      </c>
      <c r="D8" s="31">
        <v>1.5681328337009637</v>
      </c>
      <c r="E8" s="31">
        <v>1.6553856110459453</v>
      </c>
      <c r="F8" s="31">
        <v>2.4222286408380089</v>
      </c>
      <c r="G8" s="31">
        <v>1.9215481199214679</v>
      </c>
      <c r="H8" s="31">
        <v>2.2109015630479734</v>
      </c>
    </row>
    <row r="9" spans="2:8" ht="20.100000000000001" customHeight="1" x14ac:dyDescent="0.25">
      <c r="B9" s="29" t="s">
        <v>225</v>
      </c>
      <c r="C9" s="31">
        <v>102.17787940357719</v>
      </c>
      <c r="D9" s="31">
        <v>-0.87251311963663092</v>
      </c>
      <c r="E9" s="31">
        <v>3.5885719641093199</v>
      </c>
      <c r="F9" s="31">
        <v>1.4256500000000001</v>
      </c>
      <c r="G9" s="31">
        <v>1.8948400000000001</v>
      </c>
      <c r="H9" s="31">
        <v>2.3666936000000001</v>
      </c>
    </row>
    <row r="10" spans="2:8" ht="20.100000000000001" customHeight="1" x14ac:dyDescent="0.25">
      <c r="B10" s="32" t="s">
        <v>224</v>
      </c>
      <c r="C10" s="34">
        <v>102.33125688314338</v>
      </c>
      <c r="D10" s="34">
        <v>-2.2094784497099784</v>
      </c>
      <c r="E10" s="34">
        <v>2.7605124954</v>
      </c>
      <c r="F10" s="34">
        <v>1.1859957539999999</v>
      </c>
      <c r="G10" s="34">
        <v>1.4226399999999999</v>
      </c>
      <c r="H10" s="34">
        <v>1.4335280526500001</v>
      </c>
    </row>
    <row r="11" spans="2:8" ht="17.100000000000001" customHeight="1" x14ac:dyDescent="0.25">
      <c r="B11" s="17" t="s">
        <v>360</v>
      </c>
      <c r="C11" s="40"/>
      <c r="D11" s="40"/>
      <c r="E11" s="40"/>
      <c r="F11" s="40"/>
      <c r="G11" s="40"/>
      <c r="H11" s="41"/>
    </row>
    <row r="12" spans="2:8" ht="17.100000000000001" customHeight="1" x14ac:dyDescent="0.25">
      <c r="B12" s="36" t="s">
        <v>72</v>
      </c>
      <c r="C12" s="42"/>
      <c r="D12" s="42"/>
      <c r="E12" s="42"/>
      <c r="F12" s="42"/>
      <c r="G12" s="42"/>
      <c r="H12" s="336"/>
    </row>
    <row r="13" spans="2:8" ht="17.100000000000001" customHeight="1" x14ac:dyDescent="0.25">
      <c r="B13" s="20" t="s">
        <v>223</v>
      </c>
      <c r="C13" s="43"/>
      <c r="D13" s="43"/>
      <c r="E13" s="43"/>
      <c r="F13" s="43"/>
      <c r="G13" s="43"/>
      <c r="H13" s="44"/>
    </row>
    <row r="15" spans="2:8" x14ac:dyDescent="0.25">
      <c r="C15" s="42"/>
      <c r="D15" s="42"/>
      <c r="E15" s="42"/>
      <c r="F15" s="42"/>
      <c r="G15" s="42"/>
      <c r="H15" s="42"/>
    </row>
    <row r="16" spans="2:8" ht="15" x14ac:dyDescent="0.25">
      <c r="C16" s="46"/>
      <c r="D16" s="46"/>
      <c r="E16" s="46"/>
      <c r="F16" s="46"/>
      <c r="G16" s="46"/>
      <c r="H16" s="46"/>
    </row>
    <row r="17" spans="2:8" x14ac:dyDescent="0.25">
      <c r="C17" s="815"/>
      <c r="D17" s="815"/>
    </row>
    <row r="18" spans="2:8" x14ac:dyDescent="0.25">
      <c r="C18" s="42"/>
      <c r="D18" s="42"/>
      <c r="E18" s="42"/>
      <c r="F18" s="42"/>
      <c r="G18" s="42"/>
      <c r="H18" s="42"/>
    </row>
    <row r="19" spans="2:8" x14ac:dyDescent="0.25">
      <c r="B19" s="4"/>
    </row>
    <row r="23" spans="2:8" x14ac:dyDescent="0.25">
      <c r="C23" s="47"/>
      <c r="D23" s="48"/>
      <c r="E23" s="48"/>
      <c r="F23" s="48"/>
      <c r="G23" s="48"/>
      <c r="H23" s="48"/>
    </row>
    <row r="24" spans="2:8" x14ac:dyDescent="0.25">
      <c r="C24" s="47"/>
    </row>
    <row r="25" spans="2:8" x14ac:dyDescent="0.25">
      <c r="C25" s="47"/>
    </row>
    <row r="26" spans="2:8" x14ac:dyDescent="0.25">
      <c r="C26" s="47"/>
    </row>
    <row r="27" spans="2:8" x14ac:dyDescent="0.25">
      <c r="C27" s="47"/>
    </row>
    <row r="28" spans="2:8" x14ac:dyDescent="0.25">
      <c r="C28" s="47"/>
    </row>
  </sheetData>
  <customSheetViews>
    <customSheetView guid="{D9923E01-8E0B-4059-8B75-CB8B1B3B57F0}" showGridLines="0" fitToPage="1">
      <pageMargins left="0.70866141732283472" right="0.70866141732283472" top="0.74803149606299213" bottom="0.74803149606299213" header="0.31496062992125984" footer="0.31496062992125984"/>
      <pageSetup paperSize="9" scale="84" orientation="landscape" horizontalDpi="300" verticalDpi="300" r:id="rId1"/>
    </customSheetView>
  </customSheetViews>
  <mergeCells count="3">
    <mergeCell ref="C17:D17"/>
    <mergeCell ref="D4:H4"/>
    <mergeCell ref="B2:H2"/>
  </mergeCells>
  <pageMargins left="0.70866141732283472" right="0.70866141732283472" top="0.74803149606299213" bottom="0.74803149606299213" header="0.31496062992125984" footer="0.31496062992125984"/>
  <pageSetup paperSize="9" scale="84" orientation="landscape"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pageSetUpPr fitToPage="1"/>
  </sheetPr>
  <dimension ref="B1:H29"/>
  <sheetViews>
    <sheetView showGridLines="0" zoomScaleNormal="100" workbookViewId="0"/>
  </sheetViews>
  <sheetFormatPr baseColWidth="10" defaultColWidth="11.42578125" defaultRowHeight="14.25" x14ac:dyDescent="0.25"/>
  <cols>
    <col min="1" max="1" width="11.42578125" style="6"/>
    <col min="2" max="2" width="61" style="6" customWidth="1"/>
    <col min="3" max="3" width="17.140625" style="6" customWidth="1"/>
    <col min="4" max="8" width="12.7109375" style="6" customWidth="1"/>
    <col min="9" max="16384" width="11.42578125" style="6"/>
  </cols>
  <sheetData>
    <row r="1" spans="2:8" ht="17.100000000000001" customHeight="1" x14ac:dyDescent="0.25"/>
    <row r="2" spans="2:8" ht="24.95" customHeight="1" x14ac:dyDescent="0.25">
      <c r="B2" s="799" t="s">
        <v>233</v>
      </c>
      <c r="C2" s="799"/>
      <c r="D2" s="799"/>
      <c r="E2" s="799"/>
      <c r="F2" s="799"/>
      <c r="G2" s="799"/>
      <c r="H2" s="799"/>
    </row>
    <row r="3" spans="2:8" ht="24.95" customHeight="1" x14ac:dyDescent="0.25">
      <c r="B3" s="800" t="s">
        <v>18</v>
      </c>
      <c r="C3" s="800"/>
      <c r="D3" s="800"/>
      <c r="E3" s="800"/>
      <c r="F3" s="800"/>
      <c r="G3" s="800"/>
      <c r="H3" s="800"/>
    </row>
    <row r="4" spans="2:8" ht="20.100000000000001" customHeight="1" x14ac:dyDescent="0.25">
      <c r="B4" s="782"/>
      <c r="C4" s="782" t="s">
        <v>5</v>
      </c>
      <c r="D4" s="25" t="s">
        <v>218</v>
      </c>
      <c r="E4" s="25" t="s">
        <v>71</v>
      </c>
      <c r="F4" s="25" t="s">
        <v>219</v>
      </c>
      <c r="G4" s="25" t="s">
        <v>220</v>
      </c>
      <c r="H4" s="25" t="s">
        <v>221</v>
      </c>
    </row>
    <row r="5" spans="2:8" ht="16.5" customHeight="1" x14ac:dyDescent="0.25">
      <c r="B5" s="27" t="s">
        <v>232</v>
      </c>
      <c r="C5" s="783" t="s">
        <v>230</v>
      </c>
      <c r="D5" s="28">
        <v>1.1073390520443125</v>
      </c>
      <c r="E5" s="28">
        <v>2.727461546815352</v>
      </c>
      <c r="F5" s="28">
        <v>4.6360291592583298</v>
      </c>
      <c r="G5" s="28">
        <v>3.1683007735507944</v>
      </c>
      <c r="H5" s="28">
        <v>2.3088003896425584</v>
      </c>
    </row>
    <row r="6" spans="2:8" ht="16.5" customHeight="1" x14ac:dyDescent="0.25">
      <c r="B6" s="784" t="s">
        <v>140</v>
      </c>
      <c r="C6" s="785"/>
      <c r="D6" s="31">
        <v>1.4908647425599417</v>
      </c>
      <c r="E6" s="31">
        <v>2.0612552365838832</v>
      </c>
      <c r="F6" s="31">
        <v>3.5345733526680285</v>
      </c>
      <c r="G6" s="31">
        <v>2.5930313099634614</v>
      </c>
      <c r="H6" s="31">
        <v>3.2026734454465329</v>
      </c>
    </row>
    <row r="7" spans="2:8" ht="16.5" customHeight="1" x14ac:dyDescent="0.25">
      <c r="B7" s="784" t="s">
        <v>141</v>
      </c>
      <c r="C7" s="30"/>
      <c r="D7" s="31">
        <v>-0.83159638334025721</v>
      </c>
      <c r="E7" s="31">
        <v>-1.1541817254878866</v>
      </c>
      <c r="F7" s="31">
        <v>-0.90682665006000318</v>
      </c>
      <c r="G7" s="31">
        <v>-0.97883530789295381</v>
      </c>
      <c r="H7" s="31">
        <v>-1.3716355494878778</v>
      </c>
    </row>
    <row r="8" spans="2:8" ht="16.5" customHeight="1" x14ac:dyDescent="0.25">
      <c r="B8" s="786" t="s">
        <v>142</v>
      </c>
      <c r="C8" s="30"/>
      <c r="D8" s="31">
        <v>0.44807069282462697</v>
      </c>
      <c r="E8" s="31">
        <v>1.8203880357193554</v>
      </c>
      <c r="F8" s="31">
        <v>2.0082824566503046</v>
      </c>
      <c r="G8" s="31">
        <v>1.5541047714802871</v>
      </c>
      <c r="H8" s="31">
        <v>0.47776249368390344</v>
      </c>
    </row>
    <row r="9" spans="2:8" ht="16.5" customHeight="1" x14ac:dyDescent="0.25">
      <c r="B9" s="29" t="s">
        <v>231</v>
      </c>
      <c r="C9" s="30" t="s">
        <v>230</v>
      </c>
      <c r="D9" s="31">
        <v>12.079276240128806</v>
      </c>
      <c r="E9" s="31">
        <v>11.175433636295509</v>
      </c>
      <c r="F9" s="31">
        <v>9.6261695447886062</v>
      </c>
      <c r="G9" s="31">
        <v>7.1183959250361575</v>
      </c>
      <c r="H9" s="31">
        <v>5.4588315339546138</v>
      </c>
    </row>
    <row r="10" spans="2:8" ht="16.5" customHeight="1" x14ac:dyDescent="0.25">
      <c r="B10" s="29" t="s">
        <v>542</v>
      </c>
      <c r="C10" s="33" t="s">
        <v>230</v>
      </c>
      <c r="D10" s="787">
        <v>-10.971937188084494</v>
      </c>
      <c r="E10" s="787">
        <v>-8.4479720894801567</v>
      </c>
      <c r="F10" s="787">
        <v>-4.9901403855302755</v>
      </c>
      <c r="G10" s="787">
        <v>-3.9500951514853635</v>
      </c>
      <c r="H10" s="787">
        <v>-3.150031144312055</v>
      </c>
    </row>
    <row r="11" spans="2:8" ht="16.5" customHeight="1" x14ac:dyDescent="0.25">
      <c r="B11" s="788" t="s">
        <v>543</v>
      </c>
      <c r="C11" s="789"/>
      <c r="D11" s="790"/>
      <c r="E11" s="790"/>
      <c r="F11" s="790"/>
      <c r="G11" s="790"/>
      <c r="H11" s="791"/>
    </row>
    <row r="12" spans="2:8" ht="16.5" customHeight="1" x14ac:dyDescent="0.25">
      <c r="B12" s="771" t="s">
        <v>72</v>
      </c>
      <c r="C12" s="792"/>
      <c r="D12" s="792"/>
      <c r="E12" s="792"/>
      <c r="F12" s="793"/>
      <c r="G12" s="793"/>
      <c r="H12" s="794"/>
    </row>
    <row r="13" spans="2:8" ht="16.5" customHeight="1" x14ac:dyDescent="0.25">
      <c r="B13" s="795" t="s">
        <v>223</v>
      </c>
      <c r="C13" s="796"/>
      <c r="D13" s="796"/>
      <c r="E13" s="796"/>
      <c r="F13" s="797"/>
      <c r="G13" s="797"/>
      <c r="H13" s="798"/>
    </row>
    <row r="14" spans="2:8" x14ac:dyDescent="0.25">
      <c r="D14" s="49"/>
      <c r="E14" s="49"/>
      <c r="F14" s="49"/>
      <c r="G14" s="49"/>
      <c r="H14" s="49"/>
    </row>
    <row r="15" spans="2:8" x14ac:dyDescent="0.25">
      <c r="D15" s="45"/>
      <c r="E15" s="45"/>
      <c r="F15" s="45"/>
      <c r="G15" s="45"/>
      <c r="H15" s="45"/>
    </row>
    <row r="16" spans="2:8" x14ac:dyDescent="0.25">
      <c r="D16" s="45"/>
      <c r="E16" s="45"/>
      <c r="F16" s="45"/>
      <c r="G16" s="45"/>
      <c r="H16" s="45"/>
    </row>
    <row r="20" spans="2:8" x14ac:dyDescent="0.25">
      <c r="D20" s="45"/>
      <c r="E20" s="45"/>
      <c r="F20" s="45"/>
      <c r="G20" s="45"/>
      <c r="H20" s="45"/>
    </row>
    <row r="29" spans="2:8" x14ac:dyDescent="0.25">
      <c r="B29" s="4"/>
    </row>
  </sheetData>
  <customSheetViews>
    <customSheetView guid="{D9923E01-8E0B-4059-8B75-CB8B1B3B57F0}" showGridLines="0" fitToPage="1">
      <pageMargins left="0.70866141732283472" right="0.70866141732283472" top="0.74803149606299213" bottom="0.74803149606299213" header="0.31496062992125984" footer="0.31496062992125984"/>
      <pageSetup paperSize="9" scale="87" orientation="landscape" horizontalDpi="300" verticalDpi="300" r:id="rId1"/>
    </customSheetView>
  </customSheetViews>
  <mergeCells count="2">
    <mergeCell ref="B2:H2"/>
    <mergeCell ref="B3:H3"/>
  </mergeCells>
  <pageMargins left="0.70866141732283472" right="0.70866141732283472" top="0.74803149606299213" bottom="0.74803149606299213" header="0.31496062992125984" footer="0.31496062992125984"/>
  <pageSetup paperSize="9" scale="87" orientation="landscape"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B4:D12"/>
  <sheetViews>
    <sheetView workbookViewId="0"/>
  </sheetViews>
  <sheetFormatPr baseColWidth="10" defaultRowHeight="15" x14ac:dyDescent="0.25"/>
  <cols>
    <col min="1" max="1" width="11.42578125" style="356"/>
    <col min="2" max="2" width="35.140625" style="356" bestFit="1" customWidth="1"/>
    <col min="3" max="3" width="13.7109375" style="356" customWidth="1"/>
    <col min="4" max="4" width="15.5703125" style="356" bestFit="1" customWidth="1"/>
    <col min="5" max="257" width="11.42578125" style="356"/>
    <col min="258" max="258" width="35.140625" style="356" bestFit="1" customWidth="1"/>
    <col min="259" max="259" width="13.7109375" style="356" customWidth="1"/>
    <col min="260" max="260" width="15.5703125" style="356" bestFit="1" customWidth="1"/>
    <col min="261" max="513" width="11.42578125" style="356"/>
    <col min="514" max="514" width="35.140625" style="356" bestFit="1" customWidth="1"/>
    <col min="515" max="515" width="13.7109375" style="356" customWidth="1"/>
    <col min="516" max="516" width="15.5703125" style="356" bestFit="1" customWidth="1"/>
    <col min="517" max="769" width="11.42578125" style="356"/>
    <col min="770" max="770" width="35.140625" style="356" bestFit="1" customWidth="1"/>
    <col min="771" max="771" width="13.7109375" style="356" customWidth="1"/>
    <col min="772" max="772" width="15.5703125" style="356" bestFit="1" customWidth="1"/>
    <col min="773" max="1025" width="11.42578125" style="356"/>
    <col min="1026" max="1026" width="35.140625" style="356" bestFit="1" customWidth="1"/>
    <col min="1027" max="1027" width="13.7109375" style="356" customWidth="1"/>
    <col min="1028" max="1028" width="15.5703125" style="356" bestFit="1" customWidth="1"/>
    <col min="1029" max="1281" width="11.42578125" style="356"/>
    <col min="1282" max="1282" width="35.140625" style="356" bestFit="1" customWidth="1"/>
    <col min="1283" max="1283" width="13.7109375" style="356" customWidth="1"/>
    <col min="1284" max="1284" width="15.5703125" style="356" bestFit="1" customWidth="1"/>
    <col min="1285" max="1537" width="11.42578125" style="356"/>
    <col min="1538" max="1538" width="35.140625" style="356" bestFit="1" customWidth="1"/>
    <col min="1539" max="1539" width="13.7109375" style="356" customWidth="1"/>
    <col min="1540" max="1540" width="15.5703125" style="356" bestFit="1" customWidth="1"/>
    <col min="1541" max="1793" width="11.42578125" style="356"/>
    <col min="1794" max="1794" width="35.140625" style="356" bestFit="1" customWidth="1"/>
    <col min="1795" max="1795" width="13.7109375" style="356" customWidth="1"/>
    <col min="1796" max="1796" width="15.5703125" style="356" bestFit="1" customWidth="1"/>
    <col min="1797" max="2049" width="11.42578125" style="356"/>
    <col min="2050" max="2050" width="35.140625" style="356" bestFit="1" customWidth="1"/>
    <col min="2051" max="2051" width="13.7109375" style="356" customWidth="1"/>
    <col min="2052" max="2052" width="15.5703125" style="356" bestFit="1" customWidth="1"/>
    <col min="2053" max="2305" width="11.42578125" style="356"/>
    <col min="2306" max="2306" width="35.140625" style="356" bestFit="1" customWidth="1"/>
    <col min="2307" max="2307" width="13.7109375" style="356" customWidth="1"/>
    <col min="2308" max="2308" width="15.5703125" style="356" bestFit="1" customWidth="1"/>
    <col min="2309" max="2561" width="11.42578125" style="356"/>
    <col min="2562" max="2562" width="35.140625" style="356" bestFit="1" customWidth="1"/>
    <col min="2563" max="2563" width="13.7109375" style="356" customWidth="1"/>
    <col min="2564" max="2564" width="15.5703125" style="356" bestFit="1" customWidth="1"/>
    <col min="2565" max="2817" width="11.42578125" style="356"/>
    <col min="2818" max="2818" width="35.140625" style="356" bestFit="1" customWidth="1"/>
    <col min="2819" max="2819" width="13.7109375" style="356" customWidth="1"/>
    <col min="2820" max="2820" width="15.5703125" style="356" bestFit="1" customWidth="1"/>
    <col min="2821" max="3073" width="11.42578125" style="356"/>
    <col min="3074" max="3074" width="35.140625" style="356" bestFit="1" customWidth="1"/>
    <col min="3075" max="3075" width="13.7109375" style="356" customWidth="1"/>
    <col min="3076" max="3076" width="15.5703125" style="356" bestFit="1" customWidth="1"/>
    <col min="3077" max="3329" width="11.42578125" style="356"/>
    <col min="3330" max="3330" width="35.140625" style="356" bestFit="1" customWidth="1"/>
    <col min="3331" max="3331" width="13.7109375" style="356" customWidth="1"/>
    <col min="3332" max="3332" width="15.5703125" style="356" bestFit="1" customWidth="1"/>
    <col min="3333" max="3585" width="11.42578125" style="356"/>
    <col min="3586" max="3586" width="35.140625" style="356" bestFit="1" customWidth="1"/>
    <col min="3587" max="3587" width="13.7109375" style="356" customWidth="1"/>
    <col min="3588" max="3588" width="15.5703125" style="356" bestFit="1" customWidth="1"/>
    <col min="3589" max="3841" width="11.42578125" style="356"/>
    <col min="3842" max="3842" width="35.140625" style="356" bestFit="1" customWidth="1"/>
    <col min="3843" max="3843" width="13.7109375" style="356" customWidth="1"/>
    <col min="3844" max="3844" width="15.5703125" style="356" bestFit="1" customWidth="1"/>
    <col min="3845" max="4097" width="11.42578125" style="356"/>
    <col min="4098" max="4098" width="35.140625" style="356" bestFit="1" customWidth="1"/>
    <col min="4099" max="4099" width="13.7109375" style="356" customWidth="1"/>
    <col min="4100" max="4100" width="15.5703125" style="356" bestFit="1" customWidth="1"/>
    <col min="4101" max="4353" width="11.42578125" style="356"/>
    <col min="4354" max="4354" width="35.140625" style="356" bestFit="1" customWidth="1"/>
    <col min="4355" max="4355" width="13.7109375" style="356" customWidth="1"/>
    <col min="4356" max="4356" width="15.5703125" style="356" bestFit="1" customWidth="1"/>
    <col min="4357" max="4609" width="11.42578125" style="356"/>
    <col min="4610" max="4610" width="35.140625" style="356" bestFit="1" customWidth="1"/>
    <col min="4611" max="4611" width="13.7109375" style="356" customWidth="1"/>
    <col min="4612" max="4612" width="15.5703125" style="356" bestFit="1" customWidth="1"/>
    <col min="4613" max="4865" width="11.42578125" style="356"/>
    <col min="4866" max="4866" width="35.140625" style="356" bestFit="1" customWidth="1"/>
    <col min="4867" max="4867" width="13.7109375" style="356" customWidth="1"/>
    <col min="4868" max="4868" width="15.5703125" style="356" bestFit="1" customWidth="1"/>
    <col min="4869" max="5121" width="11.42578125" style="356"/>
    <col min="5122" max="5122" width="35.140625" style="356" bestFit="1" customWidth="1"/>
    <col min="5123" max="5123" width="13.7109375" style="356" customWidth="1"/>
    <col min="5124" max="5124" width="15.5703125" style="356" bestFit="1" customWidth="1"/>
    <col min="5125" max="5377" width="11.42578125" style="356"/>
    <col min="5378" max="5378" width="35.140625" style="356" bestFit="1" customWidth="1"/>
    <col min="5379" max="5379" width="13.7109375" style="356" customWidth="1"/>
    <col min="5380" max="5380" width="15.5703125" style="356" bestFit="1" customWidth="1"/>
    <col min="5381" max="5633" width="11.42578125" style="356"/>
    <col min="5634" max="5634" width="35.140625" style="356" bestFit="1" customWidth="1"/>
    <col min="5635" max="5635" width="13.7109375" style="356" customWidth="1"/>
    <col min="5636" max="5636" width="15.5703125" style="356" bestFit="1" customWidth="1"/>
    <col min="5637" max="5889" width="11.42578125" style="356"/>
    <col min="5890" max="5890" width="35.140625" style="356" bestFit="1" customWidth="1"/>
    <col min="5891" max="5891" width="13.7109375" style="356" customWidth="1"/>
    <col min="5892" max="5892" width="15.5703125" style="356" bestFit="1" customWidth="1"/>
    <col min="5893" max="6145" width="11.42578125" style="356"/>
    <col min="6146" max="6146" width="35.140625" style="356" bestFit="1" customWidth="1"/>
    <col min="6147" max="6147" width="13.7109375" style="356" customWidth="1"/>
    <col min="6148" max="6148" width="15.5703125" style="356" bestFit="1" customWidth="1"/>
    <col min="6149" max="6401" width="11.42578125" style="356"/>
    <col min="6402" max="6402" width="35.140625" style="356" bestFit="1" customWidth="1"/>
    <col min="6403" max="6403" width="13.7109375" style="356" customWidth="1"/>
    <col min="6404" max="6404" width="15.5703125" style="356" bestFit="1" customWidth="1"/>
    <col min="6405" max="6657" width="11.42578125" style="356"/>
    <col min="6658" max="6658" width="35.140625" style="356" bestFit="1" customWidth="1"/>
    <col min="6659" max="6659" width="13.7109375" style="356" customWidth="1"/>
    <col min="6660" max="6660" width="15.5703125" style="356" bestFit="1" customWidth="1"/>
    <col min="6661" max="6913" width="11.42578125" style="356"/>
    <col min="6914" max="6914" width="35.140625" style="356" bestFit="1" customWidth="1"/>
    <col min="6915" max="6915" width="13.7109375" style="356" customWidth="1"/>
    <col min="6916" max="6916" width="15.5703125" style="356" bestFit="1" customWidth="1"/>
    <col min="6917" max="7169" width="11.42578125" style="356"/>
    <col min="7170" max="7170" width="35.140625" style="356" bestFit="1" customWidth="1"/>
    <col min="7171" max="7171" width="13.7109375" style="356" customWidth="1"/>
    <col min="7172" max="7172" width="15.5703125" style="356" bestFit="1" customWidth="1"/>
    <col min="7173" max="7425" width="11.42578125" style="356"/>
    <col min="7426" max="7426" width="35.140625" style="356" bestFit="1" customWidth="1"/>
    <col min="7427" max="7427" width="13.7109375" style="356" customWidth="1"/>
    <col min="7428" max="7428" width="15.5703125" style="356" bestFit="1" customWidth="1"/>
    <col min="7429" max="7681" width="11.42578125" style="356"/>
    <col min="7682" max="7682" width="35.140625" style="356" bestFit="1" customWidth="1"/>
    <col min="7683" max="7683" width="13.7109375" style="356" customWidth="1"/>
    <col min="7684" max="7684" width="15.5703125" style="356" bestFit="1" customWidth="1"/>
    <col min="7685" max="7937" width="11.42578125" style="356"/>
    <col min="7938" max="7938" width="35.140625" style="356" bestFit="1" customWidth="1"/>
    <col min="7939" max="7939" width="13.7109375" style="356" customWidth="1"/>
    <col min="7940" max="7940" width="15.5703125" style="356" bestFit="1" customWidth="1"/>
    <col min="7941" max="8193" width="11.42578125" style="356"/>
    <col min="8194" max="8194" width="35.140625" style="356" bestFit="1" customWidth="1"/>
    <col min="8195" max="8195" width="13.7109375" style="356" customWidth="1"/>
    <col min="8196" max="8196" width="15.5703125" style="356" bestFit="1" customWidth="1"/>
    <col min="8197" max="8449" width="11.42578125" style="356"/>
    <col min="8450" max="8450" width="35.140625" style="356" bestFit="1" customWidth="1"/>
    <col min="8451" max="8451" width="13.7109375" style="356" customWidth="1"/>
    <col min="8452" max="8452" width="15.5703125" style="356" bestFit="1" customWidth="1"/>
    <col min="8453" max="8705" width="11.42578125" style="356"/>
    <col min="8706" max="8706" width="35.140625" style="356" bestFit="1" customWidth="1"/>
    <col min="8707" max="8707" width="13.7109375" style="356" customWidth="1"/>
    <col min="8708" max="8708" width="15.5703125" style="356" bestFit="1" customWidth="1"/>
    <col min="8709" max="8961" width="11.42578125" style="356"/>
    <col min="8962" max="8962" width="35.140625" style="356" bestFit="1" customWidth="1"/>
    <col min="8963" max="8963" width="13.7109375" style="356" customWidth="1"/>
    <col min="8964" max="8964" width="15.5703125" style="356" bestFit="1" customWidth="1"/>
    <col min="8965" max="9217" width="11.42578125" style="356"/>
    <col min="9218" max="9218" width="35.140625" style="356" bestFit="1" customWidth="1"/>
    <col min="9219" max="9219" width="13.7109375" style="356" customWidth="1"/>
    <col min="9220" max="9220" width="15.5703125" style="356" bestFit="1" customWidth="1"/>
    <col min="9221" max="9473" width="11.42578125" style="356"/>
    <col min="9474" max="9474" width="35.140625" style="356" bestFit="1" customWidth="1"/>
    <col min="9475" max="9475" width="13.7109375" style="356" customWidth="1"/>
    <col min="9476" max="9476" width="15.5703125" style="356" bestFit="1" customWidth="1"/>
    <col min="9477" max="9729" width="11.42578125" style="356"/>
    <col min="9730" max="9730" width="35.140625" style="356" bestFit="1" customWidth="1"/>
    <col min="9731" max="9731" width="13.7109375" style="356" customWidth="1"/>
    <col min="9732" max="9732" width="15.5703125" style="356" bestFit="1" customWidth="1"/>
    <col min="9733" max="9985" width="11.42578125" style="356"/>
    <col min="9986" max="9986" width="35.140625" style="356" bestFit="1" customWidth="1"/>
    <col min="9987" max="9987" width="13.7109375" style="356" customWidth="1"/>
    <col min="9988" max="9988" width="15.5703125" style="356" bestFit="1" customWidth="1"/>
    <col min="9989" max="10241" width="11.42578125" style="356"/>
    <col min="10242" max="10242" width="35.140625" style="356" bestFit="1" customWidth="1"/>
    <col min="10243" max="10243" width="13.7109375" style="356" customWidth="1"/>
    <col min="10244" max="10244" width="15.5703125" style="356" bestFit="1" customWidth="1"/>
    <col min="10245" max="10497" width="11.42578125" style="356"/>
    <col min="10498" max="10498" width="35.140625" style="356" bestFit="1" customWidth="1"/>
    <col min="10499" max="10499" width="13.7109375" style="356" customWidth="1"/>
    <col min="10500" max="10500" width="15.5703125" style="356" bestFit="1" customWidth="1"/>
    <col min="10501" max="10753" width="11.42578125" style="356"/>
    <col min="10754" max="10754" width="35.140625" style="356" bestFit="1" customWidth="1"/>
    <col min="10755" max="10755" width="13.7109375" style="356" customWidth="1"/>
    <col min="10756" max="10756" width="15.5703125" style="356" bestFit="1" customWidth="1"/>
    <col min="10757" max="11009" width="11.42578125" style="356"/>
    <col min="11010" max="11010" width="35.140625" style="356" bestFit="1" customWidth="1"/>
    <col min="11011" max="11011" width="13.7109375" style="356" customWidth="1"/>
    <col min="11012" max="11012" width="15.5703125" style="356" bestFit="1" customWidth="1"/>
    <col min="11013" max="11265" width="11.42578125" style="356"/>
    <col min="11266" max="11266" width="35.140625" style="356" bestFit="1" customWidth="1"/>
    <col min="11267" max="11267" width="13.7109375" style="356" customWidth="1"/>
    <col min="11268" max="11268" width="15.5703125" style="356" bestFit="1" customWidth="1"/>
    <col min="11269" max="11521" width="11.42578125" style="356"/>
    <col min="11522" max="11522" width="35.140625" style="356" bestFit="1" customWidth="1"/>
    <col min="11523" max="11523" width="13.7109375" style="356" customWidth="1"/>
    <col min="11524" max="11524" width="15.5703125" style="356" bestFit="1" customWidth="1"/>
    <col min="11525" max="11777" width="11.42578125" style="356"/>
    <col min="11778" max="11778" width="35.140625" style="356" bestFit="1" customWidth="1"/>
    <col min="11779" max="11779" width="13.7109375" style="356" customWidth="1"/>
    <col min="11780" max="11780" width="15.5703125" style="356" bestFit="1" customWidth="1"/>
    <col min="11781" max="12033" width="11.42578125" style="356"/>
    <col min="12034" max="12034" width="35.140625" style="356" bestFit="1" customWidth="1"/>
    <col min="12035" max="12035" width="13.7109375" style="356" customWidth="1"/>
    <col min="12036" max="12036" width="15.5703125" style="356" bestFit="1" customWidth="1"/>
    <col min="12037" max="12289" width="11.42578125" style="356"/>
    <col min="12290" max="12290" width="35.140625" style="356" bestFit="1" customWidth="1"/>
    <col min="12291" max="12291" width="13.7109375" style="356" customWidth="1"/>
    <col min="12292" max="12292" width="15.5703125" style="356" bestFit="1" customWidth="1"/>
    <col min="12293" max="12545" width="11.42578125" style="356"/>
    <col min="12546" max="12546" width="35.140625" style="356" bestFit="1" customWidth="1"/>
    <col min="12547" max="12547" width="13.7109375" style="356" customWidth="1"/>
    <col min="12548" max="12548" width="15.5703125" style="356" bestFit="1" customWidth="1"/>
    <col min="12549" max="12801" width="11.42578125" style="356"/>
    <col min="12802" max="12802" width="35.140625" style="356" bestFit="1" customWidth="1"/>
    <col min="12803" max="12803" width="13.7109375" style="356" customWidth="1"/>
    <col min="12804" max="12804" width="15.5703125" style="356" bestFit="1" customWidth="1"/>
    <col min="12805" max="13057" width="11.42578125" style="356"/>
    <col min="13058" max="13058" width="35.140625" style="356" bestFit="1" customWidth="1"/>
    <col min="13059" max="13059" width="13.7109375" style="356" customWidth="1"/>
    <col min="13060" max="13060" width="15.5703125" style="356" bestFit="1" customWidth="1"/>
    <col min="13061" max="13313" width="11.42578125" style="356"/>
    <col min="13314" max="13314" width="35.140625" style="356" bestFit="1" customWidth="1"/>
    <col min="13315" max="13315" width="13.7109375" style="356" customWidth="1"/>
    <col min="13316" max="13316" width="15.5703125" style="356" bestFit="1" customWidth="1"/>
    <col min="13317" max="13569" width="11.42578125" style="356"/>
    <col min="13570" max="13570" width="35.140625" style="356" bestFit="1" customWidth="1"/>
    <col min="13571" max="13571" width="13.7109375" style="356" customWidth="1"/>
    <col min="13572" max="13572" width="15.5703125" style="356" bestFit="1" customWidth="1"/>
    <col min="13573" max="13825" width="11.42578125" style="356"/>
    <col min="13826" max="13826" width="35.140625" style="356" bestFit="1" customWidth="1"/>
    <col min="13827" max="13827" width="13.7109375" style="356" customWidth="1"/>
    <col min="13828" max="13828" width="15.5703125" style="356" bestFit="1" customWidth="1"/>
    <col min="13829" max="14081" width="11.42578125" style="356"/>
    <col min="14082" max="14082" width="35.140625" style="356" bestFit="1" customWidth="1"/>
    <col min="14083" max="14083" width="13.7109375" style="356" customWidth="1"/>
    <col min="14084" max="14084" width="15.5703125" style="356" bestFit="1" customWidth="1"/>
    <col min="14085" max="14337" width="11.42578125" style="356"/>
    <col min="14338" max="14338" width="35.140625" style="356" bestFit="1" customWidth="1"/>
    <col min="14339" max="14339" width="13.7109375" style="356" customWidth="1"/>
    <col min="14340" max="14340" width="15.5703125" style="356" bestFit="1" customWidth="1"/>
    <col min="14341" max="14593" width="11.42578125" style="356"/>
    <col min="14594" max="14594" width="35.140625" style="356" bestFit="1" customWidth="1"/>
    <col min="14595" max="14595" width="13.7109375" style="356" customWidth="1"/>
    <col min="14596" max="14596" width="15.5703125" style="356" bestFit="1" customWidth="1"/>
    <col min="14597" max="14849" width="11.42578125" style="356"/>
    <col min="14850" max="14850" width="35.140625" style="356" bestFit="1" customWidth="1"/>
    <col min="14851" max="14851" width="13.7109375" style="356" customWidth="1"/>
    <col min="14852" max="14852" width="15.5703125" style="356" bestFit="1" customWidth="1"/>
    <col min="14853" max="15105" width="11.42578125" style="356"/>
    <col min="15106" max="15106" width="35.140625" style="356" bestFit="1" customWidth="1"/>
    <col min="15107" max="15107" width="13.7109375" style="356" customWidth="1"/>
    <col min="15108" max="15108" width="15.5703125" style="356" bestFit="1" customWidth="1"/>
    <col min="15109" max="15361" width="11.42578125" style="356"/>
    <col min="15362" max="15362" width="35.140625" style="356" bestFit="1" customWidth="1"/>
    <col min="15363" max="15363" width="13.7109375" style="356" customWidth="1"/>
    <col min="15364" max="15364" width="15.5703125" style="356" bestFit="1" customWidth="1"/>
    <col min="15365" max="15617" width="11.42578125" style="356"/>
    <col min="15618" max="15618" width="35.140625" style="356" bestFit="1" customWidth="1"/>
    <col min="15619" max="15619" width="13.7109375" style="356" customWidth="1"/>
    <col min="15620" max="15620" width="15.5703125" style="356" bestFit="1" customWidth="1"/>
    <col min="15621" max="15873" width="11.42578125" style="356"/>
    <col min="15874" max="15874" width="35.140625" style="356" bestFit="1" customWidth="1"/>
    <col min="15875" max="15875" width="13.7109375" style="356" customWidth="1"/>
    <col min="15876" max="15876" width="15.5703125" style="356" bestFit="1" customWidth="1"/>
    <col min="15877" max="16129" width="11.42578125" style="356"/>
    <col min="16130" max="16130" width="35.140625" style="356" bestFit="1" customWidth="1"/>
    <col min="16131" max="16131" width="13.7109375" style="356" customWidth="1"/>
    <col min="16132" max="16132" width="15.5703125" style="356" bestFit="1" customWidth="1"/>
    <col min="16133" max="16384" width="11.42578125" style="356"/>
  </cols>
  <sheetData>
    <row r="4" spans="2:4" ht="15" customHeight="1" x14ac:dyDescent="0.25">
      <c r="B4" s="816" t="s">
        <v>371</v>
      </c>
      <c r="C4" s="816"/>
      <c r="D4" s="816"/>
    </row>
    <row r="5" spans="2:4" ht="15.75" x14ac:dyDescent="0.25">
      <c r="B5" s="357"/>
      <c r="C5" s="357"/>
      <c r="D5" s="357"/>
    </row>
    <row r="6" spans="2:4" ht="30" x14ac:dyDescent="0.25">
      <c r="B6" s="358"/>
      <c r="C6" s="359" t="s">
        <v>368</v>
      </c>
      <c r="D6" s="359" t="s">
        <v>369</v>
      </c>
    </row>
    <row r="7" spans="2:4" x14ac:dyDescent="0.25">
      <c r="B7" s="360" t="s">
        <v>64</v>
      </c>
      <c r="C7" s="361">
        <v>1197</v>
      </c>
      <c r="D7" s="362">
        <v>0.10671321514347</v>
      </c>
    </row>
    <row r="8" spans="2:4" x14ac:dyDescent="0.25">
      <c r="B8" s="360" t="s">
        <v>370</v>
      </c>
      <c r="C8" s="361">
        <v>29311</v>
      </c>
      <c r="D8" s="362">
        <v>2.613091937402046</v>
      </c>
    </row>
    <row r="9" spans="2:4" x14ac:dyDescent="0.25">
      <c r="B9" s="363" t="s">
        <v>37</v>
      </c>
      <c r="C9" s="361">
        <v>13149</v>
      </c>
      <c r="D9" s="362">
        <v>1.1722406565760124</v>
      </c>
    </row>
    <row r="10" spans="2:4" x14ac:dyDescent="0.25">
      <c r="B10" s="360" t="s">
        <v>294</v>
      </c>
      <c r="C10" s="361">
        <v>1249</v>
      </c>
      <c r="D10" s="362">
        <v>0.1113490440385915</v>
      </c>
    </row>
    <row r="11" spans="2:4" ht="15.75" thickBot="1" x14ac:dyDescent="0.3">
      <c r="B11" s="364" t="s">
        <v>148</v>
      </c>
      <c r="C11" s="365">
        <v>44906</v>
      </c>
      <c r="D11" s="366">
        <v>4.0033948531601204</v>
      </c>
    </row>
    <row r="12" spans="2:4" ht="15.75" thickTop="1" x14ac:dyDescent="0.25">
      <c r="B12" s="367"/>
      <c r="C12" s="368"/>
      <c r="D12" s="369"/>
    </row>
  </sheetData>
  <mergeCells count="1">
    <mergeCell ref="B4: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FFFF00"/>
  </sheetPr>
  <dimension ref="B1:G14"/>
  <sheetViews>
    <sheetView showGridLines="0" zoomScaleNormal="100" workbookViewId="0">
      <selection activeCell="J9" sqref="J9"/>
    </sheetView>
  </sheetViews>
  <sheetFormatPr baseColWidth="10" defaultColWidth="11.42578125" defaultRowHeight="14.25" x14ac:dyDescent="0.2"/>
  <cols>
    <col min="1" max="1" width="11.42578125" style="51"/>
    <col min="2" max="2" width="60.7109375" style="51" customWidth="1"/>
    <col min="3" max="4" width="15.7109375" style="51" customWidth="1"/>
    <col min="5" max="5" width="8.28515625" style="51" customWidth="1"/>
    <col min="6" max="8" width="10.85546875" style="51" customWidth="1"/>
    <col min="9" max="16384" width="11.42578125" style="51"/>
  </cols>
  <sheetData>
    <row r="1" spans="2:7" s="50" customFormat="1" ht="17.100000000000001" customHeight="1" x14ac:dyDescent="0.2"/>
    <row r="2" spans="2:7" ht="24.95" customHeight="1" x14ac:dyDescent="0.2">
      <c r="B2" s="817" t="s">
        <v>378</v>
      </c>
      <c r="C2" s="817"/>
      <c r="D2" s="817"/>
    </row>
    <row r="3" spans="2:7" ht="24.95" customHeight="1" x14ac:dyDescent="0.2">
      <c r="B3" s="818" t="s">
        <v>18</v>
      </c>
      <c r="C3" s="818"/>
      <c r="D3" s="818"/>
    </row>
    <row r="4" spans="2:7" ht="35.1" customHeight="1" x14ac:dyDescent="0.2">
      <c r="B4" s="370"/>
      <c r="C4" s="371" t="s">
        <v>372</v>
      </c>
      <c r="D4" s="371" t="s">
        <v>373</v>
      </c>
    </row>
    <row r="5" spans="2:7" ht="20.100000000000001" customHeight="1" x14ac:dyDescent="0.2">
      <c r="B5" s="372" t="s">
        <v>64</v>
      </c>
      <c r="C5" s="373">
        <v>-1.319197411252824</v>
      </c>
      <c r="D5" s="373">
        <v>-8.3757838562607763</v>
      </c>
      <c r="E5" s="52"/>
      <c r="F5" s="52"/>
      <c r="G5" s="52"/>
    </row>
    <row r="6" spans="2:7" ht="20.100000000000001" customHeight="1" x14ac:dyDescent="0.2">
      <c r="B6" s="374" t="s">
        <v>37</v>
      </c>
      <c r="C6" s="375">
        <v>-0.57078726063889607</v>
      </c>
      <c r="D6" s="375">
        <v>-0.20558118138750359</v>
      </c>
      <c r="E6" s="52"/>
      <c r="F6" s="52"/>
      <c r="G6" s="52"/>
    </row>
    <row r="7" spans="2:7" ht="20.100000000000001" customHeight="1" x14ac:dyDescent="0.2">
      <c r="B7" s="374" t="s">
        <v>36</v>
      </c>
      <c r="C7" s="375">
        <v>0.30109931778671112</v>
      </c>
      <c r="D7" s="375">
        <v>0.2558620947884368</v>
      </c>
      <c r="E7" s="52"/>
      <c r="F7" s="52"/>
      <c r="G7" s="52"/>
    </row>
    <row r="8" spans="2:7" ht="20.100000000000001" customHeight="1" x14ac:dyDescent="0.2">
      <c r="B8" s="376" t="s">
        <v>35</v>
      </c>
      <c r="C8" s="377">
        <v>-1.2740485807842721</v>
      </c>
      <c r="D8" s="377">
        <v>-2.6464342452246505</v>
      </c>
      <c r="E8" s="52"/>
      <c r="F8" s="52"/>
      <c r="G8" s="52"/>
    </row>
    <row r="9" spans="2:7" ht="20.100000000000001" customHeight="1" x14ac:dyDescent="0.2">
      <c r="B9" s="378" t="s">
        <v>91</v>
      </c>
      <c r="C9" s="379">
        <v>-2.8629339348892811</v>
      </c>
      <c r="D9" s="379">
        <v>-10.971937188084494</v>
      </c>
      <c r="E9" s="52"/>
      <c r="F9" s="52"/>
      <c r="G9" s="52"/>
    </row>
    <row r="10" spans="2:7" ht="20.100000000000001" customHeight="1" x14ac:dyDescent="0.2">
      <c r="B10" s="380" t="s">
        <v>65</v>
      </c>
      <c r="C10" s="381">
        <v>-1.7673919400500652E-3</v>
      </c>
      <c r="D10" s="381">
        <v>-0.88259050118659388</v>
      </c>
      <c r="E10" s="52"/>
      <c r="F10" s="52"/>
      <c r="G10" s="52"/>
    </row>
    <row r="11" spans="2:7" ht="20.100000000000001" customHeight="1" x14ac:dyDescent="0.2">
      <c r="B11" s="378" t="s">
        <v>92</v>
      </c>
      <c r="C11" s="379">
        <v>-2.8611665429492308</v>
      </c>
      <c r="D11" s="379">
        <v>-10.089346686897899</v>
      </c>
      <c r="E11" s="52"/>
      <c r="F11" s="52"/>
      <c r="G11" s="52"/>
    </row>
    <row r="12" spans="2:7" ht="17.100000000000001" customHeight="1" x14ac:dyDescent="0.2">
      <c r="B12" s="382" t="s">
        <v>374</v>
      </c>
      <c r="C12" s="383"/>
      <c r="D12" s="384"/>
    </row>
    <row r="13" spans="2:7" ht="17.100000000000001" customHeight="1" x14ac:dyDescent="0.2">
      <c r="B13" s="385" t="s">
        <v>62</v>
      </c>
      <c r="C13" s="386"/>
      <c r="D13" s="387"/>
    </row>
    <row r="14" spans="2:7" s="50" customFormat="1" ht="17.100000000000001" customHeight="1" x14ac:dyDescent="0.2"/>
  </sheetData>
  <customSheetViews>
    <customSheetView guid="{D9923E01-8E0B-4059-8B75-CB8B1B3B57F0}" showGridLines="0">
      <pageMargins left="0.7" right="0.7" top="0.75" bottom="0.75" header="0.3" footer="0.3"/>
      <pageSetup paperSize="9" orientation="portrait" r:id="rId1"/>
    </customSheetView>
  </customSheetViews>
  <mergeCells count="2">
    <mergeCell ref="B2:D2"/>
    <mergeCell ref="B3:D3"/>
  </mergeCell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FFFF00"/>
    <pageSetUpPr fitToPage="1"/>
  </sheetPr>
  <dimension ref="B1:J31"/>
  <sheetViews>
    <sheetView showGridLines="0" zoomScaleNormal="100" workbookViewId="0"/>
  </sheetViews>
  <sheetFormatPr baseColWidth="10" defaultColWidth="11.42578125" defaultRowHeight="14.25" x14ac:dyDescent="0.25"/>
  <cols>
    <col min="1" max="1" width="11.42578125" style="55"/>
    <col min="2" max="3" width="3.7109375" style="55" customWidth="1"/>
    <col min="4" max="4" width="54.7109375" style="55" customWidth="1"/>
    <col min="5" max="9" width="14.7109375" style="55" customWidth="1"/>
    <col min="10" max="10" width="1.7109375" style="55" customWidth="1"/>
    <col min="11" max="16384" width="11.42578125" style="55"/>
  </cols>
  <sheetData>
    <row r="1" spans="2:10" ht="17.100000000000001" customHeight="1" x14ac:dyDescent="0.25">
      <c r="B1" s="53"/>
      <c r="C1" s="53"/>
      <c r="D1" s="53"/>
      <c r="E1" s="54"/>
      <c r="F1" s="54"/>
      <c r="G1" s="53"/>
      <c r="H1" s="53"/>
      <c r="I1" s="53"/>
      <c r="J1" s="53"/>
    </row>
    <row r="2" spans="2:10" ht="20.100000000000001" customHeight="1" x14ac:dyDescent="0.25">
      <c r="B2" s="822" t="s">
        <v>377</v>
      </c>
      <c r="C2" s="822"/>
      <c r="D2" s="822"/>
      <c r="E2" s="822"/>
      <c r="F2" s="822"/>
      <c r="G2" s="822"/>
      <c r="H2" s="822"/>
      <c r="I2" s="822"/>
    </row>
    <row r="3" spans="2:10" ht="20.100000000000001" customHeight="1" x14ac:dyDescent="0.25">
      <c r="B3" s="658"/>
      <c r="C3" s="658"/>
      <c r="D3" s="658"/>
      <c r="E3" s="658"/>
      <c r="F3" s="658"/>
      <c r="G3" s="658"/>
      <c r="H3" s="658"/>
      <c r="I3" s="658"/>
    </row>
    <row r="4" spans="2:10" s="63" customFormat="1" ht="20.100000000000001" customHeight="1" x14ac:dyDescent="0.25">
      <c r="B4" s="823"/>
      <c r="C4" s="824"/>
      <c r="D4" s="825"/>
      <c r="E4" s="723" t="s">
        <v>372</v>
      </c>
      <c r="F4" s="723" t="s">
        <v>373</v>
      </c>
      <c r="G4" s="826" t="s">
        <v>7</v>
      </c>
      <c r="H4" s="723" t="s">
        <v>372</v>
      </c>
      <c r="I4" s="723" t="s">
        <v>373</v>
      </c>
    </row>
    <row r="5" spans="2:10" ht="20.100000000000001" customHeight="1" x14ac:dyDescent="0.25">
      <c r="B5" s="724"/>
      <c r="C5" s="725"/>
      <c r="D5" s="725"/>
      <c r="E5" s="828" t="s">
        <v>32</v>
      </c>
      <c r="F5" s="829"/>
      <c r="G5" s="827"/>
      <c r="H5" s="828" t="s">
        <v>18</v>
      </c>
      <c r="I5" s="829"/>
    </row>
    <row r="6" spans="2:10" ht="20.100000000000001" customHeight="1" x14ac:dyDescent="0.25">
      <c r="B6" s="819" t="s">
        <v>34</v>
      </c>
      <c r="C6" s="820"/>
      <c r="D6" s="821"/>
      <c r="E6" s="726">
        <v>487804</v>
      </c>
      <c r="F6" s="726">
        <v>463317</v>
      </c>
      <c r="G6" s="389">
        <v>-5.0198440357192737</v>
      </c>
      <c r="H6" s="390">
        <v>39.188220814735551</v>
      </c>
      <c r="I6" s="390">
        <v>41.304968003865568</v>
      </c>
    </row>
    <row r="7" spans="2:10" ht="20.100000000000001" customHeight="1" x14ac:dyDescent="0.25">
      <c r="B7" s="727"/>
      <c r="C7" s="728" t="s">
        <v>47</v>
      </c>
      <c r="D7" s="728"/>
      <c r="E7" s="729">
        <v>277483</v>
      </c>
      <c r="F7" s="729">
        <v>255809</v>
      </c>
      <c r="G7" s="730">
        <v>-7.8109289578100203</v>
      </c>
      <c r="H7" s="731">
        <v>22.29187353185965</v>
      </c>
      <c r="I7" s="731">
        <v>22.80551449677186</v>
      </c>
    </row>
    <row r="8" spans="2:10" ht="20.100000000000001" customHeight="1" x14ac:dyDescent="0.25">
      <c r="B8" s="732"/>
      <c r="C8" s="65"/>
      <c r="D8" s="65" t="s">
        <v>46</v>
      </c>
      <c r="E8" s="733">
        <v>129157</v>
      </c>
      <c r="F8" s="733">
        <v>125263</v>
      </c>
      <c r="G8" s="734">
        <v>-3.0149353112878146</v>
      </c>
      <c r="H8" s="735">
        <v>10.37595640004756</v>
      </c>
      <c r="I8" s="735">
        <v>11.167266055569325</v>
      </c>
    </row>
    <row r="9" spans="2:10" ht="20.100000000000001" customHeight="1" x14ac:dyDescent="0.25">
      <c r="B9" s="732"/>
      <c r="C9" s="65"/>
      <c r="D9" s="65" t="s">
        <v>45</v>
      </c>
      <c r="E9" s="733">
        <v>142841</v>
      </c>
      <c r="F9" s="733">
        <v>125963</v>
      </c>
      <c r="G9" s="734">
        <v>-11.815935200677671</v>
      </c>
      <c r="H9" s="735">
        <v>11.4752741867587</v>
      </c>
      <c r="I9" s="735">
        <v>11.229671444542113</v>
      </c>
    </row>
    <row r="10" spans="2:10" s="63" customFormat="1" ht="20.100000000000001" customHeight="1" x14ac:dyDescent="0.25">
      <c r="B10" s="732"/>
      <c r="C10" s="65"/>
      <c r="D10" s="65" t="s">
        <v>375</v>
      </c>
      <c r="E10" s="733">
        <v>5485</v>
      </c>
      <c r="F10" s="733">
        <v>4583</v>
      </c>
      <c r="G10" s="734">
        <v>-16.444849589790337</v>
      </c>
      <c r="H10" s="735">
        <v>0.4406429450533913</v>
      </c>
      <c r="I10" s="735">
        <v>0.40857699666042013</v>
      </c>
    </row>
    <row r="11" spans="2:10" ht="20.100000000000001" customHeight="1" x14ac:dyDescent="0.25">
      <c r="B11" s="732"/>
      <c r="C11" s="65" t="s">
        <v>44</v>
      </c>
      <c r="D11" s="65"/>
      <c r="E11" s="733">
        <v>160667</v>
      </c>
      <c r="F11" s="733">
        <v>161898</v>
      </c>
      <c r="G11" s="734">
        <v>0.76618098302701299</v>
      </c>
      <c r="H11" s="735">
        <v>12.907343674182902</v>
      </c>
      <c r="I11" s="735">
        <v>14.433296662738099</v>
      </c>
    </row>
    <row r="12" spans="2:10" ht="20.100000000000001" customHeight="1" x14ac:dyDescent="0.25">
      <c r="B12" s="732"/>
      <c r="C12" s="65" t="s">
        <v>43</v>
      </c>
      <c r="D12" s="65"/>
      <c r="E12" s="733">
        <v>49654</v>
      </c>
      <c r="F12" s="733">
        <v>45610</v>
      </c>
      <c r="G12" s="734">
        <v>-8.1443589640310989</v>
      </c>
      <c r="H12" s="735">
        <v>3.9890036086929972</v>
      </c>
      <c r="I12" s="735">
        <v>4.0661568443556106</v>
      </c>
    </row>
    <row r="13" spans="2:10" ht="20.100000000000001" customHeight="1" x14ac:dyDescent="0.25">
      <c r="B13" s="819" t="s">
        <v>50</v>
      </c>
      <c r="C13" s="820"/>
      <c r="D13" s="821"/>
      <c r="E13" s="736">
        <v>523441</v>
      </c>
      <c r="F13" s="736">
        <v>586389</v>
      </c>
      <c r="G13" s="737">
        <v>12.025806155803622</v>
      </c>
      <c r="H13" s="738">
        <v>42.051154749624828</v>
      </c>
      <c r="I13" s="738">
        <v>52.276905191950064</v>
      </c>
    </row>
    <row r="14" spans="2:10" ht="20.100000000000001" customHeight="1" x14ac:dyDescent="0.25">
      <c r="B14" s="739"/>
      <c r="C14" s="65" t="s">
        <v>42</v>
      </c>
      <c r="D14" s="65"/>
      <c r="E14" s="733">
        <v>134463</v>
      </c>
      <c r="F14" s="733">
        <v>140470</v>
      </c>
      <c r="G14" s="734">
        <v>4.467399953890677</v>
      </c>
      <c r="H14" s="735">
        <v>10.802219201588725</v>
      </c>
      <c r="I14" s="735">
        <v>12.522978555725336</v>
      </c>
    </row>
    <row r="15" spans="2:10" ht="20.100000000000001" customHeight="1" x14ac:dyDescent="0.25">
      <c r="B15" s="732"/>
      <c r="C15" s="65" t="s">
        <v>41</v>
      </c>
      <c r="D15" s="65"/>
      <c r="E15" s="733">
        <v>63982</v>
      </c>
      <c r="F15" s="733">
        <v>66024</v>
      </c>
      <c r="G15" s="734">
        <v>3.1915226157356784</v>
      </c>
      <c r="H15" s="735">
        <v>5.1400577776492398</v>
      </c>
      <c r="I15" s="735">
        <v>5.8860762879135029</v>
      </c>
    </row>
    <row r="16" spans="2:10" ht="20.100000000000001" customHeight="1" x14ac:dyDescent="0.25">
      <c r="B16" s="732"/>
      <c r="C16" s="65" t="s">
        <v>40</v>
      </c>
      <c r="D16" s="65"/>
      <c r="E16" s="733">
        <v>196839</v>
      </c>
      <c r="F16" s="733">
        <v>228115</v>
      </c>
      <c r="G16" s="734">
        <v>15.889127662709114</v>
      </c>
      <c r="H16" s="735">
        <v>15.813257367614311</v>
      </c>
      <c r="I16" s="735">
        <v>20.336579007896958</v>
      </c>
    </row>
    <row r="17" spans="2:9" ht="20.100000000000001" customHeight="1" x14ac:dyDescent="0.25">
      <c r="B17" s="732"/>
      <c r="C17" s="65" t="s">
        <v>49</v>
      </c>
      <c r="D17" s="65"/>
      <c r="E17" s="733">
        <v>28349</v>
      </c>
      <c r="F17" s="733">
        <v>25192</v>
      </c>
      <c r="G17" s="734">
        <v>-11.1361952802568</v>
      </c>
      <c r="H17" s="735">
        <v>2.2774451867490595</v>
      </c>
      <c r="I17" s="735">
        <v>2.2458807985750178</v>
      </c>
    </row>
    <row r="18" spans="2:9" ht="20.100000000000001" customHeight="1" x14ac:dyDescent="0.25">
      <c r="B18" s="732"/>
      <c r="C18" s="65" t="s">
        <v>39</v>
      </c>
      <c r="D18" s="65"/>
      <c r="E18" s="733">
        <v>12523</v>
      </c>
      <c r="F18" s="733">
        <v>21420</v>
      </c>
      <c r="G18" s="734">
        <v>71.045276690888755</v>
      </c>
      <c r="H18" s="735">
        <v>1.0060476938748624</v>
      </c>
      <c r="I18" s="735">
        <v>1.9096049025673578</v>
      </c>
    </row>
    <row r="19" spans="2:9" ht="20.100000000000001" customHeight="1" x14ac:dyDescent="0.25">
      <c r="B19" s="732"/>
      <c r="C19" s="65" t="s">
        <v>531</v>
      </c>
      <c r="D19" s="65"/>
      <c r="E19" s="733">
        <v>32809</v>
      </c>
      <c r="F19" s="733">
        <v>33616</v>
      </c>
      <c r="G19" s="734">
        <v>2.4596909384620176</v>
      </c>
      <c r="H19" s="735">
        <v>2.6357437345955725</v>
      </c>
      <c r="I19" s="735">
        <v>2.9968850795847013</v>
      </c>
    </row>
    <row r="20" spans="2:9" s="63" customFormat="1" ht="20.100000000000001" customHeight="1" x14ac:dyDescent="0.25">
      <c r="B20" s="732"/>
      <c r="C20" s="65" t="s">
        <v>58</v>
      </c>
      <c r="D20" s="65"/>
      <c r="E20" s="733">
        <v>10221</v>
      </c>
      <c r="F20" s="733">
        <v>11041</v>
      </c>
      <c r="G20" s="734">
        <v>8.0226983661089832</v>
      </c>
      <c r="H20" s="735">
        <v>0.82111422814780544</v>
      </c>
      <c r="I20" s="735">
        <v>0.98431128521224065</v>
      </c>
    </row>
    <row r="21" spans="2:9" s="69" customFormat="1" ht="20.100000000000001" customHeight="1" x14ac:dyDescent="0.25">
      <c r="B21" s="732"/>
      <c r="C21" s="65" t="s">
        <v>63</v>
      </c>
      <c r="D21" s="65"/>
      <c r="E21" s="733">
        <v>26033</v>
      </c>
      <c r="F21" s="733">
        <v>28228</v>
      </c>
      <c r="G21" s="734">
        <v>8.4316060384896048</v>
      </c>
      <c r="H21" s="735">
        <v>2.0913870170601525</v>
      </c>
      <c r="I21" s="735">
        <v>2.516541885605573</v>
      </c>
    </row>
    <row r="22" spans="2:9" s="63" customFormat="1" ht="20.100000000000001" customHeight="1" x14ac:dyDescent="0.25">
      <c r="B22" s="732"/>
      <c r="C22" s="65" t="s">
        <v>59</v>
      </c>
      <c r="D22" s="65"/>
      <c r="E22" s="733">
        <v>8345</v>
      </c>
      <c r="F22" s="733">
        <v>22098</v>
      </c>
      <c r="G22" s="734">
        <v>164.80527261833433</v>
      </c>
      <c r="H22" s="735">
        <v>0.67040389725989979</v>
      </c>
      <c r="I22" s="735">
        <v>1.9700489793152882</v>
      </c>
    </row>
    <row r="23" spans="2:9" ht="20.100000000000001" customHeight="1" x14ac:dyDescent="0.25">
      <c r="B23" s="732"/>
      <c r="C23" s="65" t="s">
        <v>38</v>
      </c>
      <c r="D23" s="65"/>
      <c r="E23" s="733">
        <v>9877</v>
      </c>
      <c r="F23" s="733">
        <v>10185</v>
      </c>
      <c r="G23" s="734">
        <v>3.118355776045358</v>
      </c>
      <c r="H23" s="735">
        <v>0.79347864508520438</v>
      </c>
      <c r="I23" s="735">
        <v>0.90799840955408684</v>
      </c>
    </row>
    <row r="24" spans="2:9" ht="17.100000000000001" customHeight="1" x14ac:dyDescent="0.25">
      <c r="B24" s="819" t="s">
        <v>61</v>
      </c>
      <c r="C24" s="820"/>
      <c r="D24" s="821"/>
      <c r="E24" s="736">
        <v>-35637</v>
      </c>
      <c r="F24" s="736">
        <v>-123072</v>
      </c>
      <c r="G24" s="737">
        <v>245.34893509554678</v>
      </c>
      <c r="H24" s="738">
        <v>-2.8629339348892811</v>
      </c>
      <c r="I24" s="738">
        <v>-10.971937188084494</v>
      </c>
    </row>
    <row r="25" spans="2:9" ht="17.100000000000001" customHeight="1" x14ac:dyDescent="0.25">
      <c r="B25" s="740" t="s">
        <v>65</v>
      </c>
      <c r="C25" s="741"/>
      <c r="D25" s="741"/>
      <c r="E25" s="742">
        <v>-22</v>
      </c>
      <c r="F25" s="742">
        <v>-9900</v>
      </c>
      <c r="G25" s="743" t="s">
        <v>332</v>
      </c>
      <c r="H25" s="744">
        <v>-1.7673919400500652E-3</v>
      </c>
      <c r="I25" s="744">
        <v>-0.88259050118659388</v>
      </c>
    </row>
    <row r="26" spans="2:9" ht="17.100000000000001" customHeight="1" x14ac:dyDescent="0.25">
      <c r="B26" s="819" t="s">
        <v>313</v>
      </c>
      <c r="C26" s="820"/>
      <c r="D26" s="821"/>
      <c r="E26" s="736">
        <v>-35615</v>
      </c>
      <c r="F26" s="736">
        <v>-113172</v>
      </c>
      <c r="G26" s="737">
        <v>217.76498666292292</v>
      </c>
      <c r="H26" s="738">
        <v>-2.8611665429492308</v>
      </c>
      <c r="I26" s="738">
        <v>-10.089346686897899</v>
      </c>
    </row>
    <row r="27" spans="2:9" ht="17.100000000000001" customHeight="1" x14ac:dyDescent="0.25">
      <c r="B27" s="745" t="s">
        <v>374</v>
      </c>
      <c r="C27" s="746"/>
      <c r="D27" s="746"/>
      <c r="E27" s="746"/>
      <c r="F27" s="746"/>
      <c r="G27" s="746"/>
      <c r="H27" s="746"/>
      <c r="I27" s="747"/>
    </row>
    <row r="28" spans="2:9" ht="17.100000000000001" customHeight="1" x14ac:dyDescent="0.25">
      <c r="B28" s="748" t="s">
        <v>376</v>
      </c>
      <c r="C28" s="749"/>
      <c r="D28" s="749"/>
      <c r="E28" s="749"/>
      <c r="F28" s="749"/>
      <c r="G28" s="749"/>
      <c r="H28" s="749"/>
      <c r="I28" s="750"/>
    </row>
    <row r="29" spans="2:9" ht="17.100000000000001" customHeight="1" x14ac:dyDescent="0.25"/>
    <row r="30" spans="2:9" s="72" customFormat="1" ht="17.100000000000001" customHeight="1" x14ac:dyDescent="0.25"/>
    <row r="31" spans="2:9" ht="17.100000000000001" customHeight="1" x14ac:dyDescent="0.25"/>
  </sheetData>
  <customSheetViews>
    <customSheetView guid="{D9923E01-8E0B-4059-8B75-CB8B1B3B57F0}" scale="115" showGridLines="0" fitToPage="1">
      <pageMargins left="0.70866141732283472" right="0.70866141732283472" top="0.74803149606299213" bottom="0.74803149606299213" header="0.31496062992125984" footer="0.31496062992125984"/>
      <pageSetup paperSize="9" scale="58" orientation="portrait" r:id="rId1"/>
    </customSheetView>
  </customSheetViews>
  <mergeCells count="9">
    <mergeCell ref="B13:D13"/>
    <mergeCell ref="B24:D24"/>
    <mergeCell ref="B26:D26"/>
    <mergeCell ref="B2:I2"/>
    <mergeCell ref="B4:D4"/>
    <mergeCell ref="G4:G5"/>
    <mergeCell ref="E5:F5"/>
    <mergeCell ref="H5:I5"/>
    <mergeCell ref="B6:D6"/>
  </mergeCells>
  <pageMargins left="0.70866141732283472" right="0.70866141732283472" top="0.74803149606299213" bottom="0.74803149606299213" header="0.31496062992125984" footer="0.31496062992125984"/>
  <pageSetup paperSize="9" scale="58"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FFFF00"/>
    <pageSetUpPr fitToPage="1"/>
  </sheetPr>
  <dimension ref="B1:J29"/>
  <sheetViews>
    <sheetView showGridLines="0" zoomScaleNormal="100" workbookViewId="0"/>
  </sheetViews>
  <sheetFormatPr baseColWidth="10" defaultColWidth="11.42578125" defaultRowHeight="14.25" x14ac:dyDescent="0.25"/>
  <cols>
    <col min="1" max="1" width="11.42578125" style="55"/>
    <col min="2" max="3" width="2.7109375" style="55" customWidth="1"/>
    <col min="4" max="4" width="54.7109375" style="55" customWidth="1"/>
    <col min="5" max="9" width="14.7109375" style="55" customWidth="1"/>
    <col min="10" max="10" width="1.7109375" style="55" customWidth="1"/>
    <col min="11" max="16384" width="11.42578125" style="55"/>
  </cols>
  <sheetData>
    <row r="1" spans="2:10" ht="17.100000000000001" customHeight="1" x14ac:dyDescent="0.25">
      <c r="B1" s="53"/>
      <c r="C1" s="53"/>
      <c r="D1" s="53"/>
      <c r="E1" s="54"/>
      <c r="F1" s="54"/>
      <c r="G1" s="53"/>
      <c r="H1" s="53"/>
      <c r="I1" s="53"/>
      <c r="J1" s="53"/>
    </row>
    <row r="2" spans="2:10" ht="24.95" customHeight="1" x14ac:dyDescent="0.25">
      <c r="B2" s="822" t="s">
        <v>532</v>
      </c>
      <c r="C2" s="822"/>
      <c r="D2" s="822"/>
      <c r="E2" s="822"/>
      <c r="F2" s="822"/>
      <c r="G2" s="822"/>
      <c r="H2" s="822"/>
      <c r="I2" s="822"/>
      <c r="J2" s="53"/>
    </row>
    <row r="3" spans="2:10" ht="24.95" customHeight="1" x14ac:dyDescent="0.25">
      <c r="B3" s="658"/>
      <c r="C3" s="658"/>
      <c r="D3" s="658"/>
      <c r="E3" s="658"/>
      <c r="F3" s="658"/>
      <c r="G3" s="658"/>
      <c r="H3" s="658"/>
      <c r="I3" s="658"/>
      <c r="J3" s="53"/>
    </row>
    <row r="4" spans="2:10" ht="20.100000000000001" customHeight="1" x14ac:dyDescent="0.25">
      <c r="B4" s="823"/>
      <c r="C4" s="824"/>
      <c r="D4" s="825"/>
      <c r="E4" s="723" t="s">
        <v>372</v>
      </c>
      <c r="F4" s="723" t="s">
        <v>373</v>
      </c>
      <c r="G4" s="826" t="s">
        <v>7</v>
      </c>
      <c r="H4" s="723" t="s">
        <v>372</v>
      </c>
      <c r="I4" s="723" t="s">
        <v>373</v>
      </c>
      <c r="J4" s="58"/>
    </row>
    <row r="5" spans="2:10" ht="20.100000000000001" customHeight="1" x14ac:dyDescent="0.25">
      <c r="B5" s="724"/>
      <c r="C5" s="725"/>
      <c r="D5" s="725"/>
      <c r="E5" s="828" t="s">
        <v>32</v>
      </c>
      <c r="F5" s="829"/>
      <c r="G5" s="827"/>
      <c r="H5" s="828" t="s">
        <v>18</v>
      </c>
      <c r="I5" s="829"/>
      <c r="J5" s="58"/>
    </row>
    <row r="6" spans="2:10" s="63" customFormat="1" ht="20.100000000000001" customHeight="1" x14ac:dyDescent="0.25">
      <c r="B6" s="830" t="s">
        <v>34</v>
      </c>
      <c r="C6" s="831"/>
      <c r="D6" s="832"/>
      <c r="E6" s="61">
        <v>216509</v>
      </c>
      <c r="F6" s="61">
        <v>194793</v>
      </c>
      <c r="G6" s="389">
        <f>(F6-E6)/E6*100</f>
        <v>-10.030068034123293</v>
      </c>
      <c r="H6" s="390">
        <v>17.393466434013618</v>
      </c>
      <c r="I6" s="390">
        <v>17.365904191680826</v>
      </c>
      <c r="J6" s="62"/>
    </row>
    <row r="7" spans="2:10" ht="20.100000000000001" customHeight="1" x14ac:dyDescent="0.25">
      <c r="B7" s="751"/>
      <c r="C7" s="752" t="s">
        <v>47</v>
      </c>
      <c r="D7" s="64"/>
      <c r="E7" s="66">
        <v>171277</v>
      </c>
      <c r="F7" s="66">
        <v>151697</v>
      </c>
      <c r="G7" s="393">
        <f t="shared" ref="G7:G26" si="0">(F7-E7)/E7*100</f>
        <v>-11.431774260408577</v>
      </c>
      <c r="H7" s="753">
        <v>13.759708605270685</v>
      </c>
      <c r="I7" s="753">
        <v>13.523871844293206</v>
      </c>
      <c r="J7" s="64"/>
    </row>
    <row r="8" spans="2:10" ht="20.100000000000001" customHeight="1" x14ac:dyDescent="0.25">
      <c r="B8" s="81"/>
      <c r="C8" s="64"/>
      <c r="D8" s="64" t="s">
        <v>46</v>
      </c>
      <c r="E8" s="66">
        <v>71110</v>
      </c>
      <c r="F8" s="66">
        <v>62512</v>
      </c>
      <c r="G8" s="393">
        <f t="shared" si="0"/>
        <v>-12.091126423850373</v>
      </c>
      <c r="H8" s="395">
        <v>5.7126927662254614</v>
      </c>
      <c r="I8" s="395">
        <v>5.5729795363814505</v>
      </c>
      <c r="J8" s="64"/>
    </row>
    <row r="9" spans="2:10" ht="20.100000000000001" customHeight="1" x14ac:dyDescent="0.25">
      <c r="B9" s="81"/>
      <c r="C9" s="64"/>
      <c r="D9" s="64" t="s">
        <v>45</v>
      </c>
      <c r="E9" s="66">
        <v>99952</v>
      </c>
      <c r="F9" s="66">
        <v>88894</v>
      </c>
      <c r="G9" s="393">
        <f t="shared" si="0"/>
        <v>-11.063310388986714</v>
      </c>
      <c r="H9" s="395">
        <v>8.0297435996310966</v>
      </c>
      <c r="I9" s="395">
        <v>7.9249494962102096</v>
      </c>
      <c r="J9" s="64"/>
    </row>
    <row r="10" spans="2:10" ht="20.100000000000001" customHeight="1" x14ac:dyDescent="0.25">
      <c r="B10" s="81"/>
      <c r="C10" s="64"/>
      <c r="D10" s="64" t="s">
        <v>375</v>
      </c>
      <c r="E10" s="66">
        <v>215</v>
      </c>
      <c r="F10" s="66">
        <v>291</v>
      </c>
      <c r="G10" s="393">
        <f t="shared" si="0"/>
        <v>35.348837209302324</v>
      </c>
      <c r="H10" s="395">
        <v>1.7272239414125638E-2</v>
      </c>
      <c r="I10" s="395">
        <v>2.5942811701545335E-2</v>
      </c>
      <c r="J10" s="64"/>
    </row>
    <row r="11" spans="2:10" ht="20.100000000000001" customHeight="1" x14ac:dyDescent="0.25">
      <c r="B11" s="81"/>
      <c r="C11" s="64" t="s">
        <v>44</v>
      </c>
      <c r="D11" s="64"/>
      <c r="E11" s="66">
        <v>9971</v>
      </c>
      <c r="F11" s="66">
        <v>9909</v>
      </c>
      <c r="G11" s="393">
        <f t="shared" si="0"/>
        <v>-0.62180322936515897</v>
      </c>
      <c r="H11" s="395">
        <v>0.80103022882905461</v>
      </c>
      <c r="I11" s="395">
        <v>0.88339285618767271</v>
      </c>
      <c r="J11" s="64"/>
    </row>
    <row r="12" spans="2:10" ht="20.100000000000001" customHeight="1" x14ac:dyDescent="0.25">
      <c r="B12" s="81"/>
      <c r="C12" s="64" t="s">
        <v>57</v>
      </c>
      <c r="D12" s="64"/>
      <c r="E12" s="66">
        <v>14598</v>
      </c>
      <c r="F12" s="66">
        <v>13301</v>
      </c>
      <c r="G12" s="393">
        <f t="shared" si="0"/>
        <v>-8.8847787368132618</v>
      </c>
      <c r="H12" s="395">
        <v>1.1727448882204934</v>
      </c>
      <c r="I12" s="395">
        <v>1.1857915410386752</v>
      </c>
      <c r="J12" s="64"/>
    </row>
    <row r="13" spans="2:10" s="63" customFormat="1" ht="20.100000000000001" customHeight="1" x14ac:dyDescent="0.25">
      <c r="B13" s="81"/>
      <c r="C13" s="64" t="s">
        <v>43</v>
      </c>
      <c r="D13" s="64"/>
      <c r="E13" s="66">
        <v>20663</v>
      </c>
      <c r="F13" s="66">
        <v>19886</v>
      </c>
      <c r="G13" s="393">
        <f t="shared" si="0"/>
        <v>-3.7603445772637079</v>
      </c>
      <c r="H13" s="395">
        <v>1.6599827116933863</v>
      </c>
      <c r="I13" s="395">
        <v>1.7728479501612733</v>
      </c>
      <c r="J13" s="62"/>
    </row>
    <row r="14" spans="2:10" ht="20.100000000000001" customHeight="1" x14ac:dyDescent="0.25">
      <c r="B14" s="830" t="s">
        <v>50</v>
      </c>
      <c r="C14" s="831"/>
      <c r="D14" s="832"/>
      <c r="E14" s="67">
        <v>232930</v>
      </c>
      <c r="F14" s="67">
        <v>288744</v>
      </c>
      <c r="G14" s="389">
        <f t="shared" si="0"/>
        <v>23.961705233331905</v>
      </c>
      <c r="H14" s="396">
        <v>18.712663845266441</v>
      </c>
      <c r="I14" s="396">
        <v>25.741688047941601</v>
      </c>
      <c r="J14" s="64"/>
    </row>
    <row r="15" spans="2:10" ht="20.100000000000001" customHeight="1" x14ac:dyDescent="0.25">
      <c r="B15" s="81"/>
      <c r="C15" s="64" t="s">
        <v>42</v>
      </c>
      <c r="D15" s="64"/>
      <c r="E15" s="66">
        <v>25076</v>
      </c>
      <c r="F15" s="66">
        <v>25765</v>
      </c>
      <c r="G15" s="393">
        <f t="shared" si="0"/>
        <v>2.7476471526559259</v>
      </c>
      <c r="H15" s="395">
        <v>2.0145054676679748</v>
      </c>
      <c r="I15" s="395">
        <v>2.2969640669770293</v>
      </c>
      <c r="J15" s="64"/>
    </row>
    <row r="16" spans="2:10" ht="20.100000000000001" customHeight="1" x14ac:dyDescent="0.25">
      <c r="B16" s="81"/>
      <c r="C16" s="64" t="s">
        <v>41</v>
      </c>
      <c r="D16" s="64"/>
      <c r="E16" s="66">
        <v>9526</v>
      </c>
      <c r="F16" s="66">
        <v>9453</v>
      </c>
      <c r="G16" s="393">
        <f t="shared" si="0"/>
        <v>-0.76632374553852611</v>
      </c>
      <c r="H16" s="395">
        <v>0.7652807100416783</v>
      </c>
      <c r="I16" s="395">
        <v>0.84274020279968398</v>
      </c>
      <c r="J16" s="64"/>
    </row>
    <row r="17" spans="2:10" ht="20.100000000000001" customHeight="1" x14ac:dyDescent="0.25">
      <c r="B17" s="81"/>
      <c r="C17" s="64" t="s">
        <v>40</v>
      </c>
      <c r="D17" s="64"/>
      <c r="E17" s="66">
        <v>20493</v>
      </c>
      <c r="F17" s="66">
        <v>21456</v>
      </c>
      <c r="G17" s="393">
        <f t="shared" si="0"/>
        <v>4.6991655687307867</v>
      </c>
      <c r="H17" s="395">
        <v>1.6463255921566358</v>
      </c>
      <c r="I17" s="395">
        <v>1.9128143225716727</v>
      </c>
      <c r="J17" s="64"/>
    </row>
    <row r="18" spans="2:10" ht="20.100000000000001" customHeight="1" x14ac:dyDescent="0.25">
      <c r="B18" s="81"/>
      <c r="C18" s="64" t="s">
        <v>49</v>
      </c>
      <c r="D18" s="64"/>
      <c r="E18" s="66">
        <v>25042</v>
      </c>
      <c r="F18" s="66">
        <v>22448</v>
      </c>
      <c r="G18" s="393">
        <f t="shared" si="0"/>
        <v>-10.358597556105742</v>
      </c>
      <c r="H18" s="395">
        <v>2.0117740437606244</v>
      </c>
      <c r="I18" s="395">
        <v>2.0012516738016828</v>
      </c>
      <c r="J18" s="64"/>
    </row>
    <row r="19" spans="2:10" ht="20.100000000000001" customHeight="1" x14ac:dyDescent="0.25">
      <c r="B19" s="81"/>
      <c r="C19" s="64" t="s">
        <v>57</v>
      </c>
      <c r="D19" s="64"/>
      <c r="E19" s="66">
        <v>117328</v>
      </c>
      <c r="F19" s="66">
        <v>159220</v>
      </c>
      <c r="G19" s="393">
        <f t="shared" si="0"/>
        <v>35.705032046911221</v>
      </c>
      <c r="H19" s="395">
        <v>9.4256618882815495</v>
      </c>
      <c r="I19" s="395">
        <v>14.194551474639342</v>
      </c>
      <c r="J19" s="64"/>
    </row>
    <row r="20" spans="2:10" ht="20.100000000000001" customHeight="1" x14ac:dyDescent="0.25">
      <c r="B20" s="81"/>
      <c r="C20" s="64" t="s">
        <v>58</v>
      </c>
      <c r="D20" s="64"/>
      <c r="E20" s="66">
        <v>10221</v>
      </c>
      <c r="F20" s="66">
        <v>11041</v>
      </c>
      <c r="G20" s="393">
        <f t="shared" si="0"/>
        <v>8.0226983661089903</v>
      </c>
      <c r="H20" s="395">
        <v>0.82111422814780544</v>
      </c>
      <c r="I20" s="395">
        <v>0.98431128521224065</v>
      </c>
      <c r="J20" s="64"/>
    </row>
    <row r="21" spans="2:10" ht="20.100000000000001" customHeight="1" x14ac:dyDescent="0.25">
      <c r="B21" s="81"/>
      <c r="C21" s="65" t="s">
        <v>63</v>
      </c>
      <c r="D21" s="64"/>
      <c r="E21" s="66">
        <v>6893</v>
      </c>
      <c r="F21" s="66">
        <v>9119</v>
      </c>
      <c r="G21" s="393">
        <f t="shared" si="0"/>
        <v>32.293631220078339</v>
      </c>
      <c r="H21" s="395">
        <v>0.5537560292165955</v>
      </c>
      <c r="I21" s="395">
        <v>0.81296391720409589</v>
      </c>
      <c r="J21" s="64"/>
    </row>
    <row r="22" spans="2:10" s="63" customFormat="1" ht="20.100000000000001" customHeight="1" x14ac:dyDescent="0.25">
      <c r="B22" s="81"/>
      <c r="C22" s="64" t="s">
        <v>59</v>
      </c>
      <c r="D22" s="64"/>
      <c r="E22" s="66">
        <v>4912</v>
      </c>
      <c r="F22" s="66">
        <v>16295</v>
      </c>
      <c r="G22" s="393">
        <f t="shared" si="0"/>
        <v>231.73859934853419</v>
      </c>
      <c r="H22" s="395">
        <v>0.39461041861481461</v>
      </c>
      <c r="I22" s="395">
        <v>1.4527083047308633</v>
      </c>
      <c r="J22" s="62"/>
    </row>
    <row r="23" spans="2:10" s="69" customFormat="1" ht="20.100000000000001" customHeight="1" x14ac:dyDescent="0.25">
      <c r="B23" s="81"/>
      <c r="C23" s="64" t="s">
        <v>38</v>
      </c>
      <c r="D23" s="64"/>
      <c r="E23" s="66">
        <v>13439</v>
      </c>
      <c r="F23" s="66">
        <v>13947</v>
      </c>
      <c r="G23" s="393">
        <f t="shared" si="0"/>
        <v>3.7800431579730636</v>
      </c>
      <c r="H23" s="395">
        <v>1.0796354673787649</v>
      </c>
      <c r="I23" s="395">
        <v>1.2433828000049925</v>
      </c>
      <c r="J23" s="68"/>
    </row>
    <row r="24" spans="2:10" s="63" customFormat="1" ht="20.100000000000001" customHeight="1" x14ac:dyDescent="0.25">
      <c r="B24" s="819" t="s">
        <v>61</v>
      </c>
      <c r="C24" s="820"/>
      <c r="D24" s="821"/>
      <c r="E24" s="67">
        <v>-16421</v>
      </c>
      <c r="F24" s="67">
        <v>-93951</v>
      </c>
      <c r="G24" s="389">
        <f t="shared" si="0"/>
        <v>472.13933377991594</v>
      </c>
      <c r="H24" s="396">
        <v>-1.319197411252824</v>
      </c>
      <c r="I24" s="396">
        <v>-8.3757838562607763</v>
      </c>
      <c r="J24" s="62"/>
    </row>
    <row r="25" spans="2:10" ht="20.100000000000001" customHeight="1" x14ac:dyDescent="0.25">
      <c r="B25" s="81"/>
      <c r="C25" s="64" t="s">
        <v>65</v>
      </c>
      <c r="D25" s="64"/>
      <c r="E25" s="397">
        <v>-22</v>
      </c>
      <c r="F25" s="397">
        <v>-9900</v>
      </c>
      <c r="G25" s="393"/>
      <c r="H25" s="395">
        <v>-1.7673919400500652E-3</v>
      </c>
      <c r="I25" s="395">
        <v>-0.88259050118659388</v>
      </c>
      <c r="J25" s="64"/>
    </row>
    <row r="26" spans="2:10" ht="17.100000000000001" customHeight="1" x14ac:dyDescent="0.25">
      <c r="B26" s="819" t="s">
        <v>313</v>
      </c>
      <c r="C26" s="820"/>
      <c r="D26" s="821"/>
      <c r="E26" s="67">
        <v>-16399</v>
      </c>
      <c r="F26" s="67">
        <v>-84051</v>
      </c>
      <c r="G26" s="389">
        <f t="shared" si="0"/>
        <v>412.53734983840474</v>
      </c>
      <c r="H26" s="396">
        <v>-1.3174300193127737</v>
      </c>
      <c r="I26" s="396">
        <v>-7.4931933550741823</v>
      </c>
      <c r="J26" s="53"/>
    </row>
    <row r="27" spans="2:10" ht="17.100000000000001" customHeight="1" x14ac:dyDescent="0.25">
      <c r="B27" s="745" t="s">
        <v>379</v>
      </c>
      <c r="C27" s="746"/>
      <c r="D27" s="746"/>
      <c r="E27" s="746"/>
      <c r="F27" s="746"/>
      <c r="G27" s="746"/>
      <c r="H27" s="746"/>
      <c r="I27" s="747"/>
      <c r="J27" s="53"/>
    </row>
    <row r="28" spans="2:10" ht="17.100000000000001" customHeight="1" x14ac:dyDescent="0.25">
      <c r="B28" s="748" t="s">
        <v>376</v>
      </c>
      <c r="C28" s="749"/>
      <c r="D28" s="749"/>
      <c r="E28" s="749"/>
      <c r="F28" s="749"/>
      <c r="G28" s="749"/>
      <c r="H28" s="749"/>
      <c r="I28" s="750"/>
      <c r="J28" s="53"/>
    </row>
    <row r="29" spans="2:10" x14ac:dyDescent="0.25">
      <c r="F29" s="754"/>
    </row>
  </sheetData>
  <customSheetViews>
    <customSheetView guid="{D9923E01-8E0B-4059-8B75-CB8B1B3B57F0}" showGridLines="0" fitToPage="1">
      <pageMargins left="0.70866141732283472" right="0.70866141732283472" top="0.74803149606299213" bottom="0.74803149606299213" header="0.31496062992125984" footer="0.31496062992125984"/>
      <pageSetup paperSize="9" scale="59" orientation="portrait" r:id="rId1"/>
    </customSheetView>
  </customSheetViews>
  <mergeCells count="9">
    <mergeCell ref="B26:D26"/>
    <mergeCell ref="B2:I2"/>
    <mergeCell ref="B6:D6"/>
    <mergeCell ref="B4:D4"/>
    <mergeCell ref="G4:G5"/>
    <mergeCell ref="E5:F5"/>
    <mergeCell ref="H5:I5"/>
    <mergeCell ref="B14:D14"/>
    <mergeCell ref="B24:D24"/>
  </mergeCells>
  <pageMargins left="0.70866141732283472" right="0.70866141732283472" top="0.74803149606299213" bottom="0.74803149606299213" header="0.31496062992125984" footer="0.31496062992125984"/>
  <pageSetup paperSize="9" scale="5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27</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MINHAC-MINECO</MinhacAutor>
    <MinhacFechaInfo xmlns="25d85ab0-3809-4eca-a8fb-a26131ff49e9">2021-04-29T22:00:00+00:00</MinhacFechaInfo>
    <MinhacCategoriasGeneral xmlns="25d85ab0-3809-4eca-a8fb-a26131ff49e9">
      <Value>206</Value>
    </MinhacCategoriasGeneral>
  </documentManagement>
</p:properties>
</file>

<file path=customXml/itemProps1.xml><?xml version="1.0" encoding="utf-8"?>
<ds:datastoreItem xmlns:ds="http://schemas.openxmlformats.org/officeDocument/2006/customXml" ds:itemID="{8A944819-5034-4BC8-9B60-61177FB484E4}"/>
</file>

<file path=customXml/itemProps2.xml><?xml version="1.0" encoding="utf-8"?>
<ds:datastoreItem xmlns:ds="http://schemas.openxmlformats.org/officeDocument/2006/customXml" ds:itemID="{27EE1522-CE8D-4E42-841C-3901F6AC18CE}">
  <ds:schemaRefs>
    <ds:schemaRef ds:uri="http://schemas.microsoft.com/sharepoint/v3/contenttype/forms"/>
  </ds:schemaRefs>
</ds:datastoreItem>
</file>

<file path=customXml/itemProps3.xml><?xml version="1.0" encoding="utf-8"?>
<ds:datastoreItem xmlns:ds="http://schemas.openxmlformats.org/officeDocument/2006/customXml" ds:itemID="{F8C6DC33-12B3-4A95-AA1D-A48361D78B9B}">
  <ds:schemaRefs>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elements/1.1/"/>
    <ds:schemaRef ds:uri="139cd302-ab88-4d81-9223-d0e83407939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37</vt:i4>
      </vt:variant>
    </vt:vector>
  </HeadingPairs>
  <TitlesOfParts>
    <vt:vector size="37" baseType="lpstr">
      <vt:lpstr>3.2.2.1.</vt:lpstr>
      <vt:lpstr>3.3.1.</vt:lpstr>
      <vt:lpstr>3.3.2.</vt:lpstr>
      <vt:lpstr>3.3.3.</vt:lpstr>
      <vt:lpstr>3.3.4.</vt:lpstr>
      <vt:lpstr>4.1.1</vt:lpstr>
      <vt:lpstr>4.1.2.</vt:lpstr>
      <vt:lpstr>4.1.3.</vt:lpstr>
      <vt:lpstr>4.1.4.</vt:lpstr>
      <vt:lpstr>4.1.5.</vt:lpstr>
      <vt:lpstr>4.1.6.</vt:lpstr>
      <vt:lpstr>4.1.7.</vt:lpstr>
      <vt:lpstr>4.1.8.</vt:lpstr>
      <vt:lpstr>4.2.1</vt:lpstr>
      <vt:lpstr>4.2.2</vt:lpstr>
      <vt:lpstr>4.3.1.</vt:lpstr>
      <vt:lpstr>4.3.2.</vt:lpstr>
      <vt:lpstr>4.3.3.</vt:lpstr>
      <vt:lpstr>4.3.4.</vt:lpstr>
      <vt:lpstr>4.4.1.</vt:lpstr>
      <vt:lpstr>4.4.2.</vt:lpstr>
      <vt:lpstr>4.5.1.</vt:lpstr>
      <vt:lpstr>4.6.1.</vt:lpstr>
      <vt:lpstr>5.1.1.</vt:lpstr>
      <vt:lpstr>5.2.1.1.</vt:lpstr>
      <vt:lpstr>5.2.2.1.</vt:lpstr>
      <vt:lpstr>5.2.3.1</vt:lpstr>
      <vt:lpstr>5.2.3.2.</vt:lpstr>
      <vt:lpstr>5.3.1</vt:lpstr>
      <vt:lpstr>5.3.2</vt:lpstr>
      <vt:lpstr>5.3.3</vt:lpstr>
      <vt:lpstr>6.1.1.</vt:lpstr>
      <vt:lpstr>6.3.1.</vt:lpstr>
      <vt:lpstr>A.1</vt:lpstr>
      <vt:lpstr>A.2.</vt:lpstr>
      <vt:lpstr>A.3</vt:lpstr>
      <vt:lpstr>ConvertirValores</vt:lpstr>
    </vt:vector>
  </TitlesOfParts>
  <Company>Ministerio de Ciencia e Innovación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Tablas Programa Estabilidad 2021-2024</dc:title>
  <dc:creator>antonio.ortiz@economia.gob.es</dc:creator>
  <cp:lastModifiedBy>SGCIEF</cp:lastModifiedBy>
  <cp:lastPrinted>2019-04-29T17:56:33Z</cp:lastPrinted>
  <dcterms:created xsi:type="dcterms:W3CDTF">2014-02-19T09:38:01Z</dcterms:created>
  <dcterms:modified xsi:type="dcterms:W3CDTF">2021-05-19T11:42:40Z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Autor">
    <vt:lpwstr>MINHAC-MINECO</vt:lpwstr>
  </property>
  <property fmtid="{D5CDD505-2E9C-101B-9397-08002B2CF9AE}" pid="4" name="MinhacFechaInfo">
    <vt:filetime>2021-05-16T22:00:00Z</vt:filetime>
  </property>
  <property fmtid="{D5CDD505-2E9C-101B-9397-08002B2CF9AE}" pid="5" name="MinhacCategoriasGeneral">
    <vt:lpwstr>206;#</vt:lpwstr>
  </property>
  <property fmtid="{D5CDD505-2E9C-101B-9397-08002B2CF9AE}" pid="9" name="MinhacIdioma_Noticia_Prensa">
    <vt:lpwstr>Castellano</vt:lpwstr>
  </property>
</Properties>
</file>