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ice" sheetId="44" r:id="rId1"/>
    <sheet name="1.1 Supuestos básicos " sheetId="26" r:id="rId2"/>
    <sheet name="1.2 Perspectivas macreconómicas" sheetId="38" r:id="rId3"/>
    <sheet name="1.3 Mercado Trabajo" sheetId="39" r:id="rId4"/>
    <sheet name="1.4 Evolución precios" sheetId="40" r:id="rId5"/>
    <sheet name="1.5 Saldos sectoriales" sheetId="41" r:id="rId6"/>
    <sheet name="2.1 Objetivos subsectores" sheetId="22" r:id="rId7"/>
    <sheet name="2.2 Nuevos Objetivos " sheetId="23" r:id="rId8"/>
    <sheet name="2.3 Comparación Sendas" sheetId="24" r:id="rId9"/>
    <sheet name="2.4 Evolución deuda" sheetId="42" r:id="rId10"/>
    <sheet name="2.5 Objetivos I-G" sheetId="4" r:id="rId11"/>
    <sheet name="2.6 Comparación con CE" sheetId="35" r:id="rId12"/>
    <sheet name="2.7 Objetivos pptarios " sheetId="14" r:id="rId13"/>
    <sheet name="2.8 Expenditure benchmark" sheetId="43" r:id="rId14"/>
    <sheet name="3.1 impacto medidas ingreso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<sst xmlns="http://schemas.openxmlformats.org/spreadsheetml/2006/main" count="455" uniqueCount="359">
  <si>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</si>
  <si>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</si>
  <si>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</si>
  <si>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</si>
  <si>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</si>
  <si>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</si>
  <si>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</si>
  <si>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</si>
  <si>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</si>
  <si>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</si>
  <si>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</si>
  <si>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</si>
  <si>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</si>
  <si>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</si>
  <si>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</si>
  <si>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</si>
  <si>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</si>
  <si>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</si>
  <si>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</si>
  <si>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</si>
  <si>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</si>
  <si>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</si>
  <si>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</si>
  <si>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</si>
  <si>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</si>
  <si>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</si>
  <si>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</si>
  <si>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</si>
  <si>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</si>
  <si>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</si>
  <si>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</si>
  <si>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</si>
  <si>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</si>
  <si>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</si>
  <si>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</si>
  <si>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</si>
  <si>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</si>
  <si>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</si>
  <si>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</si>
  <si>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</si>
  <si>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</si>
  <si>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</si>
  <si>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</si>
  <si>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</si>
  <si>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</si>
  <si>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</si>
  <si>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</si>
  <si>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</si>
  <si>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</si>
  <si>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</si>
  <si>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</si>
  <si>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</si>
  <si>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</si>
  <si>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</si>
  <si>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</si>
  <si>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</si>
  <si>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</si>
  <si>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</si>
  <si>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</si>
  <si>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</si>
  <si>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</si>
  <si>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</si>
  <si>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</si>
  <si>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</si>
  <si>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</si>
  <si>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</si>
  <si>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</si>
  <si>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</si>
  <si>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</si>
  <si>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</si>
  <si>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</si>
  <si>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</si>
  <si>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</si>
  <si>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</si>
  <si>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</si>
  <si>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</si>
  <si>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</si>
  <si>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</si>
  <si>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</si>
  <si>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</si>
  <si>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</si>
  <si>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</si>
  <si>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</si>
  <si>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</si>
  <si>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</si>
  <si>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</si>
  <si>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</si>
  <si>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</si>
  <si>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</si>
  <si>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</si>
  <si>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</si>
  <si>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</si>
  <si>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</si>
  <si>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</si>
  <si>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</si>
  <si>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</si>
  <si>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</si>
  <si>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</si>
  <si>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B.9</t>
  </si>
  <si>
    <t>3. Cap.(+)/Nec.(-) de financiación del sector público (*)</t>
  </si>
  <si>
    <t xml:space="preserve">2. Cap.(+)/Nec.(-) de financiación del sector privado </t>
  </si>
  <si>
    <t>1. Cap. (+) /Nec. (-) de financiación frente al resto del mundo</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</si>
  <si>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</si>
  <si>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</si>
  <si>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</si>
  <si>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</si>
  <si>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</si>
  <si>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</si>
  <si>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</si>
  <si>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</si>
  <si>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</si>
  <si>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</si>
  <si>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</si>
  <si>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</si>
  <si>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</si>
  <si>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</si>
  <si>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</si>
  <si>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</si>
  <si>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</si>
  <si>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</si>
  <si>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 xml:space="preserve">p.m.: Presión fiscal      (D.2+D.5+D.61+D.91-D.995) </t>
  </si>
  <si>
    <t>3.2</t>
  </si>
  <si>
    <t>3.1</t>
  </si>
  <si>
    <t>2.3</t>
  </si>
  <si>
    <t>Nuevo PENIA: Plan Estratégico Nacional de Infancia y Adolescencia (2018-2021)</t>
  </si>
  <si>
    <t>Proyecto normativo de Ley de Apoyo Integral a la Familia</t>
  </si>
  <si>
    <t xml:space="preserve">Estrategia Nacional Para la Inclusión Social de la Población Gitana (2012-2020) </t>
  </si>
  <si>
    <t xml:space="preserve">FEAD Fondo de Ayuda Europea para las Personas Más Desfavorecidas (2014-2020) </t>
  </si>
  <si>
    <t xml:space="preserve">Estrategia Nacional Integral Para Personas sin Hogar (2015-2020) </t>
  </si>
  <si>
    <t>2.2</t>
  </si>
  <si>
    <t>2.1</t>
  </si>
  <si>
    <t>1.3</t>
  </si>
  <si>
    <t>1.2</t>
  </si>
  <si>
    <t>1.1</t>
  </si>
  <si>
    <t>Número</t>
  </si>
  <si>
    <t>Descripción del Impacto</t>
  </si>
  <si>
    <t>Medidas</t>
  </si>
  <si>
    <t>Recomendación</t>
  </si>
  <si>
    <t xml:space="preserve">Recomendación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</si>
  <si>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</si>
  <si>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</si>
  <si>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</si>
  <si>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</si>
  <si>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</si>
  <si>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</si>
  <si>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</si>
  <si>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</si>
  <si>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</si>
  <si>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</si>
  <si>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Reducir en 1.4000,000 el número de personas en situación de pobreza o exclusión social respecto a 2009</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</si>
  <si>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</si>
  <si>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</si>
  <si>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</si>
  <si>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Abandono escolar temprano inferior al 15%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</si>
  <si>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</si>
  <si>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</si>
  <si>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Tasa de reposición del 100% en los organismos públicos de investigación y en las universidades. </t>
  </si>
  <si>
    <t>Recursos Humanos en I+D</t>
  </si>
  <si>
    <t>Refuerzo de las capacidades de innovación de las PYMEs</t>
  </si>
  <si>
    <t>Fomento del Ecosistema Español de Innovación: Red Cervera</t>
  </si>
  <si>
    <t>Fomento de las empresas de I+D a través de los incentivos directos y del acceso a financiación Pública</t>
  </si>
  <si>
    <t xml:space="preserve">Presupuesto Estatal de I+D+i </t>
  </si>
  <si>
    <t xml:space="preserve"> Inversión del 2% del PIB en I+D</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</si>
  <si>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</si>
  <si>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</si>
  <si>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</si>
  <si>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</si>
  <si>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 xml:space="preserve">Medidas para impulsar la contratación indefinida </t>
  </si>
  <si>
    <t xml:space="preserve">Programa de Activación para el Empleo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</si>
  <si>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</si>
  <si>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</si>
  <si>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</si>
  <si>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Estrategia de Emprendimiento y Empleo Joven </t>
  </si>
  <si>
    <t xml:space="preserve">Garantía Juvenil </t>
  </si>
  <si>
    <t xml:space="preserve">Estrategia Española de Activación para el Empleo </t>
  </si>
  <si>
    <t>Empleo para el 74% de las personas de entre 20 a 64 años</t>
  </si>
  <si>
    <t>Descripción del vínculo</t>
  </si>
  <si>
    <t>Objetivos nacionales</t>
  </si>
  <si>
    <t>Medidas para reforzar el marco fiscal</t>
  </si>
  <si>
    <t>Medidas para reforzar el marco de contratación pública</t>
  </si>
  <si>
    <t>1.4</t>
  </si>
  <si>
    <t>Ámbito</t>
  </si>
  <si>
    <t>Asegurar que los servicios sociales y de empleo proporcionan un apoyo efectivo a los trabajadores en busca de empleo</t>
  </si>
  <si>
    <t>Acelerar la transición hacia la contratación indefinida</t>
  </si>
  <si>
    <t>Mejorar el apoyo a la familia</t>
  </si>
  <si>
    <t>Aumentar los esquemas de garantías de rentas, atajando los gaps de cobertura, simplificando el sistema nacional y reduciendo las disparidades en las condiciones de acceso a los esquemas regionales de ayuda</t>
  </si>
  <si>
    <t>Reducir el abandono escolar temprano</t>
  </si>
  <si>
    <t>Reducir las disparidades regionales en los resultados educativos</t>
  </si>
  <si>
    <t>2.4</t>
  </si>
  <si>
    <t>2.5</t>
  </si>
  <si>
    <t>2.6</t>
  </si>
  <si>
    <t>1. PRESUPUESTARIO</t>
  </si>
  <si>
    <t>2. EMPLEO, SEGURIDAD SOCIAL Y EDUCACIÓN</t>
  </si>
  <si>
    <t>Incrementar la cooperación entre el sector privado y el educativo para reducir los desajustes en las habilidades adquiridas</t>
  </si>
  <si>
    <t>3.3</t>
  </si>
  <si>
    <t>Asegurar la correcta aplicación de la ley de unidad de mercado, a la legislación vigente y a la futura</t>
  </si>
  <si>
    <t xml:space="preserve">Incrementar la inversión pública en I+D+i y realizar evaluaciones periódicas para valorar la eficacia de esta política </t>
  </si>
  <si>
    <t>3. CIENCIA, EDUCAICÓN Y ECONOMÍA</t>
  </si>
  <si>
    <t>Fuentes: Instituto Nacional de Estadística y Ministerio de Economía y Empresa</t>
  </si>
  <si>
    <t>Ministerio de Hacienda</t>
  </si>
  <si>
    <t>Fuentes: Ministerio de Economía y Empresa y Ministerio de Hacienda</t>
  </si>
  <si>
    <t>Proteger al 100% de las familias vulnerables de situaciones de pobreza energética</t>
  </si>
  <si>
    <t>Se trata de un conjunto de medidas que persiguen una mayor protección de los sectores más vulnerables. Para ello, se propone incrementar los límites de energía anuales con derecho a bono social, recogidos en el anexo I del RD 897/2017 del consumidor vulnerable y bono social y flexibilización del cómputo de los límites anuales dentro del año.
También se propone el desarrollo de un nuevo mecanismo de bono o “cheque energético” para su empleo en el pago de los suministros energéticos o, alternativamente, la mejora de la eficiencia en el caso de los hogares vulnerables (criterio de renta); así como el desarrollo, en colaboración con los Ministerios de Sanidad y Empleo, la FEMP, así como con ayuntamientos de municipios de una población superior a 4000 habitantes, comarcas y cabildos insulares, la figura del trabajador social contra la pobreza energética en el marco del departamento de servicios sociales de dichas corporaciones.</t>
  </si>
  <si>
    <t>El fomento de las energías renovables mediante el establecimiento de un marco regulatorio estable y predecible permitirá alcanzar los objetivos de penetración de energías renovables para el año 2030. De esta forma, se requerirá atraer una inversión privada de en torno a 8.000 -10.000 M€ con el propósito de aumentar la capacidad renovable del sistema eléctrico español en 60-80 GW. Asimismo, se fomentará la suscripción de contratos bilaterales entre clientes y generadores renovables al margen del sistema de subastas potenciando los objetivos de generación renovable a largo plazo. Por otro lado, el cumplimiento de dichos objetivos será complementado con el despliegue del autoconsumo que ante un escenario de costes decreciente de la tecnología fotovoltaica y sistemas de almacenamiento, permitirá a los consumidores generar, consumir y almacenar la energía producida localmente.</t>
  </si>
  <si>
    <t>Los objetivos para 2030 en cuanto a mejora de la eficiencia energética y reducción del consumo de energía primaria se verá potenciado por las medidas propuestas, que en lo referente a instalaciones de alumbrado exterior  supondrá un ahorro de aproximadamente 400M€ en 10 años para los Ayuntamientos, movilizando 3.600M€ de inversión en el mismo periodo mediante cofinanciación FEDER (50%-85% dependiendo de la región). Por otro lado, las obligaciones de eficiencia a través del FNEE dependerá del ahorro que se fije para España en 2021-2030.Como referencia, el total del presupuesto actual del FNEE comprometido en programas de ayudas desde 2014 es de 707,197M€. Se han recibido más de 3000 solicitudes por un valor de 1.503,3 M€ de inversión, con una ayuda de 367,5M€ y una financiación de 247,9M€.
Las medidas de protección al consumidor fomentará la modificación de los patrones de consumo hacia modelos más eficientes, especialmente mediante la implementación de señales de mercado que fomente un desplazamiento de la demanda hacia periodos valle, ya que el cambio a una modalidad de discriminación horaria de 2 periodos (2.0DHA) resultaría en una reducción del coste del suministro para el 98% de los consumidores.
Un 60% de los consumidores obtendrían ahorros superiores a los 20 €/año.</t>
  </si>
  <si>
    <t>Además de las medidas introducidas anteriormente en relación a autoconsumo, eficiencia, renovables, protección al consumidor y fiscalidad; el fomento de una movilidad más sostenible también persigue el cumplimiento de los objetivos a 2030 respecto a la reducción de gases de efecto invernadero. En particular, las medidas de movilidad permitirán una mayor descarbonización de la economía española mediante la electrificación del sistema de transporte. a Estrategia de Impulso del vehículo con energías alternativas (VEA) en España (2014-2020) fija un objetivo mínimo para 2020 de 1.090 puntos de recarga urbanos de acceso público (actualmente existen 4.341 puntos). Estas medidas persiguen promover  la instalación de al menos 1000 puntos de recarga durante 2019.</t>
  </si>
  <si>
    <t>Programa de ayudas para la financiación de libros de texto y material didáctico</t>
  </si>
  <si>
    <t>1. Promoción de los principios de equidad e igualdad para compensar las situaciones socioeconómicas más desfavorables. 
2. Este programa tienen por objeto el estableciendo de los mecanismos de cooperación necesarios entre el Ministerio de Educación y Formacion Profesional y las Comunidades Autónomas con el fin de colaborar con las familias en la financiación de la adquisición de libros de texto y materiales didácticos destinado a los alumnos matriculados en centros docentes del sistema educativo español.</t>
  </si>
  <si>
    <t>Programa de cooperación territorial de orientación y refuerzo para el avance y apoyo en la escolarización</t>
  </si>
  <si>
    <t>Actualización y ampliación de planes de cooperación territorial</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</si>
  <si>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5. Programa de Orientación y Refuerzo para el avance y apoyo en la Educación 
6. Programa de ayudas para la financiación de libros de texto y materiales didácticos
</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</si>
  <si>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5. Actualización de la formación del profesorado centrada en programas de intervención para reducir el abandono escolar y apoyo al alumnado con perfil absentista mediante refuerzos vespertinos y estivales.
6. Garantizar la equidad y la igualdad de derechos y oportunidades con el programa de ayudas para la financiación de libros de texto y materiales didácticos establece mecanismos de cooperación entre el Ministerio de Educación y Formación Profesional y las Comunidades Autónomas
</t>
  </si>
  <si>
    <t>Contribuirá positivamente a tener un sistema universitario más eficiente y equilibrado, adaptando las preferencias de los estudiantes y las necesidades del mercado de trabajo y evitando procesos de desencuentro entre la oferta de titulaciones universitarias y las ofertas de empleo, condiciones necesarias para reducir las tasas de desempleo y evitar una utilización ineficiente de los recursos públicos.</t>
  </si>
  <si>
    <t xml:space="preserve">Agencia Estatal de Investigación. 2018 es el segundo año en que la Agencia cuenta con su propio presupuesto dedicado a la promoción y coordinación de la investigación científica y tecnológica. El presupuesto de la Agencia en 2018 asciende a 640 millones de euros, de ellos 614 dedicados a ayudas del Plan Estatal Nacional para la Investigación y la Innovación Científica y Tecnológica.  </t>
  </si>
  <si>
    <t xml:space="preserve">En 2018 se concreta un nuevo instrumento, el Plan Cervera, para proporcionar apoyo y financiar una red de centros e institutos tecnológicos para fomentar la colaboraciones público privadas en torno a un número definido de dominios tecnológicos transversales para apoyar  los avances tecnológicos y la innovación.  El presupuesto total es de 20 millones de euros en subvenciones + 480 millones de euros en préstamos.  Incluye la creación de un nuevo mecanismo para reducir el coste de las garantías para las PYMEs que acceden a préstamos del CDTI.   </t>
  </si>
  <si>
    <t>En 2018 el refuerzo de la actuación en apoyo a la innovación en PYMES viene dado por la puesta en marcha de nuevos instrumentos CDTI de apoyo a la innovación:   PRIMA, apoyo a consorcios en el Area Mediterranea; FEMP, Fondo Europeo Marítimo y de Pesca; Horizonte PYME, estudios de viabilidad y plan de negocio;  Pruebas de Concepto; el Plan Cervera, de apoyo a centros tecnológicos de excelencia y por último LICa, las Ayudas regionales a la inversión innovadora.</t>
  </si>
  <si>
    <t xml:space="preserve">Aumentar la participación y liderazgo en la UE en el Horizonte 2020:  2,793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mayo de 2018 es del 10,1%, por enciama del objetivo de la Estrategia Española para 2020 (9,5%). </t>
  </si>
  <si>
    <t>Ajuste total</t>
  </si>
  <si>
    <t>Senda antigua</t>
  </si>
  <si>
    <t>Senda nueva</t>
  </si>
  <si>
    <t>Crecimiento del PIB Mundial, excluida la zona euro</t>
  </si>
  <si>
    <t>Fuentes: Banco Central Europeo y Ministerio de Economía y Empresa</t>
  </si>
  <si>
    <t>-</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</si>
  <si>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</si>
  <si>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</si>
  <si>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</si>
  <si>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</si>
  <si>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</si>
  <si>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</si>
  <si>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Cuadro 2.7 Objetivos presupuestarios para el total de las Administraciones Públicas y sus subsectores</t>
  </si>
  <si>
    <t>Fuente: Ministerio de Hacienda</t>
  </si>
  <si>
    <t>Los PGE 2018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</si>
  <si>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</si>
  <si>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invierte en 2018 974 millones de euros apoyando 1.657 proyectos de I+D+I. Sus instrumentos tradicionales de actuación son los IDIS, Proyectos de I+D; los Proyectos Estratégicos Empresariales CIEN, INNOGLOBAL en cooperación internacional y NEOTEC para empresas de base tecnológica. Además ha convocado en 2018 INTERCONNECTA (primera fase mayo 2018) proyectos de desarrollo experimental en consorcios de ámbito regional, en varias Comunidades Autónomas, como parte del Fondo FEDER Tecnológico.</t>
  </si>
  <si>
    <t xml:space="preserve">Financiación sostenible para la contratación de investigadores y técnicos para la realización de actividades de I+D. En la Agencia de Investigación se destinan 197,3 millones de euros para la contratación de investigadores y técnicos que desarrollen actividades de I+D en la investigación pública y empresarial.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</si>
  <si>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</si>
  <si>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 xml:space="preserve">La nueva Ley de Contratos del Sector Público avanza en el refuerzo de los principios de eficiencia, transparencia, lucha contra la corrupción. Mejora de la relación calidad-precio en la contratación pública y de  la eficiencia, la  transparencia y la competencia y neutralidad  en los procedimientos de licitación de los distintos contratos públicos. Se introducen medidas para agilizar los procedimientos, generalizar la contratación electrónica, dotar de mayores garantías de publicidad a los procedimientos de contratación y fomentar la participación de las PYMES.                                                                                                                                                                                                                                              Configuración de la contratación pública como instrumento de promoción de políticas y prácticas responsables en materia social, laboral, medioambiental y de fomento de la innovación.                                                                                                                                       </t>
  </si>
  <si>
    <t xml:space="preserve">
Desarrollo de la Estrategia Española de Ciencia y Tecnología y de Innovación y del Plan Estatal de Investigación Científica y Técnica y de Innovación.</t>
  </si>
  <si>
    <t xml:space="preserve">1. Actualización de la formación del profesorado, centrada en programas de intervención para reducir el abandono escolar.
2. Apoyo al alumnado con perfil absentista mediante refuerzos vespertinos y estivales.
3. Incorporación de actuaciones individualizadas dentro del horario lectivo.
4. Impulso del ciclo 0-3 de educación infantil (medida de alto valor preventivo del abandono y proactivo para el éxito en los aprendizajes) 
</t>
  </si>
  <si>
    <t xml:space="preserve">Real Decreto 337/2018, de 25 de mayo, sobre los requisitos aplicables a las previsiones macroeconómicas y presupuestarias. Más allá de calificar las competencias respecto de la elaboración y publicación de las citadas previsiones, establece el uso de la información estadística y económica más reciente. También define las variables sobre las que deben elaborarse hipótesis de cara a elaborar el escenario macroeconómico, que debe ser el más probable o prudente en aplicación del principio de prudencia. Por último, prevé la comparación de las previsiones macroeconómicas y presupuestarias con las de otros organismos, entre ellos la Comisión Europea, la realización de un análisis de sensibilidad y de una evaluación ex post de las mismas. </t>
  </si>
  <si>
    <t>Refuerzo de las funciones e independencia de la AIReF, a través del Real Decreto 105/2018, de 9 de marzo, por el que se modifica el Estatuto Orgánico de la Autoridad Independiente de Responsabilidad Fiscal aprobado por el Real Decreto 215/2014, de 28 de marzo</t>
  </si>
  <si>
    <t>Asegurar que la tasa de variación del gasto computable no excede la tasa de referencia, fijada en el 0,6%, que se corresponde con un ajuste estructural del 0,65%</t>
  </si>
  <si>
    <t xml:space="preserve">Proyecto de Presupuestos Generales del Estado para 2019 </t>
  </si>
  <si>
    <t xml:space="preserve">El Proyecto de Presupuestos Generales del Estado para 2019 en los que está trabajando el Gobierno incluye una amplia batería de medidas de carácter permanente, en particular por el lado de los ingresos, que permitirán acometer un ajuste estructural compatbible con el esfuerzo requerido, y a su vez asegurar una evolución moderada del gasto público computable a efectos de la regla de gasto. </t>
  </si>
  <si>
    <t xml:space="preserve">A través de este Real Decreto se elimina la limitación que existe para que la Autoridad pueda solicitar la información que tenga carácter auxiliar o de apoyo. De esta manera, se garantiza la plena adecuación de la normativa española al Tratado de Estabilidad, Coordinación y Gobernanza en la Unión Económica y Monetaria, en particular en lo concerniente a los principios que deben regir la definición de los mecanismos de corrección presupuestaria y a las funciones e independencia de las instituciones de supervisión.
Se da también otro paso adicional para perfeccionar la incorporación al marco jurídico español de los preceptos contenidos en dicho Tratado, cuyos principios establecen que se debe explicar públicamente por qué no se siguen las recomendaciones formuladas por las instituciones independientes de supervisión. A tal fin, el artículo 5.1 de la Ley Orgánica 6/2013, de 14 de noviembre, ya establecía que si la Administración o la entidad destinataria de un informe de la Autoridad Independiente de Responsabilidad Fiscal se aparta de las recomendaciones en él contenidas, deberá motivarlo e incorporar dicho informe en el correspondiente expediente. Con esta reforma, se prevé expresamente la publicación de dichas motivaciones.  </t>
  </si>
  <si>
    <t xml:space="preserve">El objetivo del Plan es aumentar la inversión total en I+D+i, mediante actuaciones que promuevan una mayor inversión privada y del sector educativo, y un refuerzo de la inversión pública. 
</t>
  </si>
  <si>
    <t>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fue objeto de modificación por el Real Decreto Ley 6/2016, de 23 de diciembre, de medidas urgentes para el impulso del Sistema Nacional de Garantía Juvenil.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</si>
  <si>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La Estrategia original, en vigor durante el periodo 2013-2016, contemplaba actuaciones para mejorar la empleabilidad, facilitar la inserción en el ámbito laboral, proveer el emprendimiento y mejorar la situación de los jóvenes dentro del mercado de trabajo.
En la actualidad se está trabajando en la elaboración de un Plan de Choque por el Empleo Joven cuya presentación se prevé en diciembre de 2018.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</si>
  <si>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
Este programa ha cesado su vigencia al no ser renovado en por la Ley 6/2018, de Presupuestos Generales del Estado para el año 2018, estableciéndose un régimen transitorio para potenciales beneficiarios en el Real Decreto-ley 8/2018, de 3 de agosto, por el que se modifica el Real Decreto-ley 16/2014, de 19 de diciembre, por el que se regula el Programa de Activación para el Empleo</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</si>
  <si>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Este programa ha dejado de estar vigente el 30 de abril de 2018 de acuerdo con lo previsto en el Real Decreto-ley 14/2017, de 6 de octubre, por el que se aprueba la reactivación extraordinaria y por tiempo limitado del programa de recualificación profesional de las personas que agoten su protección por desempleo. 
</t>
  </si>
  <si>
    <t xml:space="preserve">Subsidio Extraordinario para el desempleo </t>
  </si>
  <si>
    <t>Paquete de propuestas para impulsar la contratación indefinida</t>
  </si>
  <si>
    <t xml:space="preserve">Garantía juvenil y Ayuda de acompañamiento para jóvenes con baja formación </t>
  </si>
  <si>
    <t xml:space="preserve">Este nuevo subsidio viene a "sustituir"a los anteriores Programa de Recualificación Profesional (Prepara) y Programa de Activación para el Empleo. Fue creado a través de la Ley 6/2018, de 3 de julio, de los Presupuestos Generales del Estado para el año 2018.
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
No podrán acceder a este subsidio las personas a quienes se hubiera reconocido previamente la ayuda del Programa de Activación para el Empleo.
La duración máxima del subsidio será de 180 días y no podrá percibirse en más de una ocasión.
La cuantía del subsidio será igual al 80% del indicador público de rentas de efectos múltiples mensual vigente en cada momento.
Tendrá una vigencia de seis meses a partir de su entrada en vigor, y se prorrogará de forma automática por períodos semestrales, hasta que la tasa de desempleo se sitúe por debajo del 15 por ciento según la última Encuesta de Población Activa publicada con anterioridad a la fecha de la prórroga
</t>
  </si>
  <si>
    <r>
      <rPr>
        <b/>
        <u/>
        <sz val="8"/>
        <color rgb="FF000000"/>
        <rFont val="Arial Narrow"/>
        <family val="2"/>
      </rPr>
      <t xml:space="preserve">
Ley 9/2017, de 8 de noviembre, de Contratos del Sector Público.
</t>
    </r>
    <r>
      <rPr>
        <sz val="8"/>
        <color rgb="FF000000"/>
        <rFont val="Arial Narrow"/>
        <family val="2"/>
      </rPr>
      <t xml:space="preserve">1. Entrada en vigor el pasado 9 de marzo de 2018 de la Ley 9/2017, de 8 de noviembre, de Contratos del Sector Público.
2. Creación de la Junta Consultiva de Contratación Pública del Estdo, que es desiganda como punto de referenica para la cooperación con la Comisión. 
3. Constitución del Comité de Cooperación en materia de contratación pública, con representantes de la AGE, las CCAA y las CCLL. 
4. Creación de la Comisión Interministerial para la incorporación de criterios sociales en la contratación pública, mediante Real Decreto 94/2018, de 2 de marzo, con representación de todos los ministerios.
5. Creación de la Oficina Indeendiente de Regulación y Supervisión de la Comtratación Pública, conplena independencia orgánica y funcional y debe rendir cuentas anualmente a las Cortes Generales. En ella queda integrada la Oficina Nacional de Evaluación, que analizará la sostenibilidad financiera de los contratos de obras y concesión de servicios. </t>
    </r>
    <r>
      <rPr>
        <b/>
        <u/>
        <sz val="8"/>
        <color rgb="FF000000"/>
        <rFont val="Arial Narrow"/>
        <family val="2"/>
      </rPr>
      <t xml:space="preserve">
</t>
    </r>
  </si>
  <si>
    <r>
      <t xml:space="preserve">
Consolidación del sistema estatal de </t>
    </r>
    <r>
      <rPr>
        <b/>
        <sz val="8"/>
        <color rgb="FF000000"/>
        <rFont val="Arial Narrow"/>
        <family val="2"/>
      </rPr>
      <t>contratación centralizada</t>
    </r>
    <r>
      <rPr>
        <sz val="8"/>
        <color rgb="FF000000"/>
        <rFont val="Arial Narrow"/>
        <family val="2"/>
      </rPr>
      <t xml:space="preserve"> y ampliación del ámbito obligatorio y voluntario, por adhesión de organismos de las CCAA y EELL, en productos cuya contratación ya está declarada de contratación centralizada. </t>
    </r>
  </si>
  <si>
    <t xml:space="preserve">El déficit público de España se mantiene en una tendencia decreciente.  En 2017 España cumplió con el objetivo de estabilidad, tras cerrar el ejercicio con un déficit del 3,1% del PIB.  Y los datos disponibles hasta el momento de 2018 muestran una favorable evolución del déficit, de manera que se espera que a finales de año se sitúe por debajo del valor de referencia del 3%, lo que permitirá que España salga del Procedimiento de Déficit Excesivo el próximo año. 
      - Los datos de ejecución del Estado correspondientes al mes de agosto, cuyo déficit fue equivalente al 1,56% del PIB, una caída de 0,28 puntos porcentuales respecto al año anterior (un 11,9% menos). Este resultado se explica por un incremento del 8,3% de los ingresos no financieros, haciéndolo los gastos en un 5,1%.
       - El déficit consolidado de la Administración Central, Comunidades Autónomas y Seguridad Social del mes de julio que se situó en el 1,87% del PIB, excluida la ayuda financiera, lo que supone una caída de 0,45 puntos porcentuales respecto a 2017 (-16,3%). Este mejor resultado respecto al mismo período del año anterior se debe a que los recursos no financieros avanzan un 6,8%, mientras que los gastos lo hacen en un 4,2%.
       -Los datos de ejecución presupuestaria del conjunto de Administraciones Públicas correspondientes al segundo trimestre, que asciende a 21.997 millones, una reducción del 14,6%. Cabe destacar el dato de las Corporaciones Locales, cuyo superávit equivale al 0,05% del PIB.
Además, el Proyecto de Presupuestos Generales del Estado para 2019 en los que está trabajando el Gobierno incluye una amplia batería de medidas de carácter permanente, en particular por el lado de los ingresos, que permitirán realizar el ajuste fiscal nominal y estructural requerido.
</t>
  </si>
  <si>
    <t xml:space="preserve">
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</si>
  <si>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El Plan Nacional de Implantación de la Garantía Juvenil (diciembre de 2013) surge como respuesta a la Recomendación del Consejo europeo de abril de 2013 estableciendo una Garantía Juvenil. El objetivo es garantizar que todos los jóvenes menores de 30 años reciban una buena oferta de empleo, educación continua, formación de aprendiz o periodo de prácticas en un plazo de cuatro meses tras acabar la educación formal o quedar desempleados.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</si>
  <si>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Es un 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Los Planes Anuales de Política de Empleo (PAPE) son la concreción anual de la Estrategia. Son los instrumentos operativos a través de los cuales tienen que desarrollarse y concretarse mediante actuaciones específicas lo establecido en esta Estrategia. </t>
  </si>
  <si>
    <t xml:space="preserve">
1. Detección temprana de las dificultades de aprendizaje mediante una revisión de las evaluaciones nacionales del sistema educativo 
2. Cooperación para el desarrollo Plan de Transformación Digital Educativo 
3.Impulso de un Plan estratégico de cooperación territorial sobre formación del profesorado. Fortalecimiento del profesorado de centros de educación primaria o secundaria que pueda incidir en la formación y educación de los colectivos en riesgo de exclusión, estableciendo programas individualizados de atención y apoyo educativo e intervenciones específicas dirigidas a colectivos en situación vulnerable
</t>
  </si>
  <si>
    <t>Estrecha colaboración del Ministerio de Ciencia, Innovación y Universidades con la Cámara de Comercio de España.
Doctorados industriales. 
Ayudas Beatriz Galindo para la captación de talento investigador. 
Estudio de empleabilidad de titulaciones universitarias oficiales. 
Mesas de estudio y negociación en materia de internacionalización, y de reforma de la ordenación académica.</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</si>
  <si>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</si>
  <si>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Cuadro 1.1 Supuestos básicos</t>
  </si>
  <si>
    <r>
      <t>Cuadro 1.3 Evolución del mercado de trabajo</t>
    </r>
    <r>
      <rPr>
        <b/>
        <vertAlign val="superscript"/>
        <sz val="10"/>
        <color indexed="8"/>
        <rFont val="Arial Narrow"/>
        <family val="2"/>
      </rPr>
      <t>(*)</t>
    </r>
  </si>
  <si>
    <t>Cuadro 1.4 Evolución de los precios</t>
  </si>
  <si>
    <t>Cuadro 1.5 Saldos sectoriales</t>
  </si>
  <si>
    <t>Cuadro 2.2 Nuevos objetivos de déficit propuestos 2019-2021</t>
  </si>
  <si>
    <t>Cuadro 2.3 Comparación sendas de consolidación 2019-2021</t>
  </si>
  <si>
    <t xml:space="preserve">Cuadro 2.5 Objetivos de ingresos y gastos para el total Administraciones Públicas 
       </t>
  </si>
  <si>
    <t>2019
con medidas</t>
  </si>
  <si>
    <t xml:space="preserve">Cuadro 2.6 Comparación con las previsiones de la Comisión Europea
       </t>
  </si>
  <si>
    <t>Ingresos totales</t>
  </si>
  <si>
    <t xml:space="preserve">Déficit público </t>
  </si>
  <si>
    <t>Gastos totales</t>
  </si>
  <si>
    <t>España</t>
  </si>
  <si>
    <t>Comisión Europea</t>
  </si>
  <si>
    <t>Incremento del IRPF</t>
  </si>
  <si>
    <t>Fiscalidad verde</t>
  </si>
  <si>
    <t xml:space="preserve">Rebaja del IVA los servicios veterinarios </t>
  </si>
  <si>
    <t>Medidas de fiscalidad de género y desigualdad</t>
  </si>
  <si>
    <t>Limitación de los pagos en efectivo</t>
  </si>
  <si>
    <t>Incremento del Impuesto de patrimonio</t>
  </si>
  <si>
    <t>Reforzar la lista de morosos</t>
  </si>
  <si>
    <t xml:space="preserve">millones € </t>
  </si>
  <si>
    <t>Medida</t>
  </si>
  <si>
    <t>Impacto</t>
  </si>
  <si>
    <t xml:space="preserve">Total impacto </t>
  </si>
  <si>
    <t>Impuesto sobre Sociedades: Limitación de las exenciones y tributación mínima</t>
  </si>
  <si>
    <t>Impuesto sobre Sociedades: Rebaja del tipo para PYMES</t>
  </si>
  <si>
    <t xml:space="preserve">Creación del Impuesto sobre Servicios Digitales </t>
  </si>
  <si>
    <t>Mejora del bono social eléctrico vigente (introducido en el RDL 15/2018)
Creación de un bono social para usos térmicos (introducido en el RDL 15/2018)
Desarrollo de la figura del trabajador social contra la pobreza energética
 Incluir a familias monoparentales como condición especial (+0.5 veces IPREM), (introducido en el RDL 15/2018)</t>
  </si>
  <si>
    <t>Fomento de energías renovables: (i) control de la especulación y venta de permisos de acceso y conexión (introducido en el RDL 15/2018)), (ii) fomento de PPA y micro-PPA privadas con generadores mediante posibilidad de contratar con dos suministradores (introducido en el RDL 15/2018), (iii) aprobación de un Plan de Impulso a la Repotenciación de las plantas existentes en especial los que incluyen hibridación de tecnologías, (iv) calendario de subastas para aumentar la previsibilidad y (v) prórroga de los permisos de acceso más allá de diciembre 2018 (introducido en el RDL 15/2018).
Fomento del autoconsumo (medidas introducidas en el RDL 15/2018): (i) reconocer el derecho a autoconsumir y almacenar energía eléctrica sin cargos y sin más limitaciones que las derivadas de las condiciones técnicas y de seguridad, (ii) se reconoce el derecho a compartir el autoconsumo, (iii) las instalaciones de pequeña potencia están exentas de inscribirse en el registro de generadores de electricidad y (iv) principio de simplificación administrativa para pequeñas instalaciones.</t>
  </si>
  <si>
    <t>Eficiencia energética: (i) Impulsar la eficiencia energética en instalaciones de alumbrado exterior, (ii) mejorar el aislamiento de los edificios y obligación de etiqueta energética en la publicidad de venta y en la escritura, (iii) contabilización de consumos individuales en instalaciones térmicas en edificios y (iv) prorrogar hasta 2030 el sistema del obligaciones de eficiencia a través del FNEE. Adicionalmente, las siguientes medidas se incluyen en la LCC: (i) fomento de la renovación de los edificios existentes, tanto públicos como privados, para alcanzar edificios de alta eficiencia energética y descarbonizados antes de 2050, (ii) medidas para fomentar la modificación de patrones de consumo de energía eléctrica por parte del ciudadano, de grandes consumidores industriales y otras grandes instalaciones y (iii) fomento del mercado de los servicios energéticos facilitando el acceso al mismo de todos los actores económicos, incluidas las pequeñas y medianas empresas.
Protección al consumidor (introducidas en el en el RDL 15/2018): (i) habilitación de la posibilidad de acceso a determinada información relativa a la demanda de los consumidores con la finalidad de incentivar actuaciones de eficiencia, (ii) campaña de información (medida introducidad en el RDL 15/2018) sobre existencia de peajes de acceso con discriminación horaria, (iii) suspender,  mediante el RDL 15/2018, la aplicación de la facturación por potencia reactiva para consumidores de hasta 15 kW de potencia contratada, (iv) medidas antifraude de comercializadoras fraudulentas, (v) prohibición de realización y/o modificación de contrato de clientes a domicilio a clientes domésticos, (vi) favorecer una potencia de contratación adecuada mediante la posibilidad de contratar por fracciones de 0,1 kW, (vii) obligación para las COR de que informen a los consumidores acogidos a PVPC, en su factura, de cuál hubiera sido la facturación sin discriminación horaria y con discriminación horaria.
Fiscalidad: (i) Suspensión temporal, mediante el RDL, 15/2018  por 6 meses del impuesto del 7% sobre la generación eléctrica y (ii) suspensión temporal, mediante el RDL 15/2018, por 6 meses del impuesto sobre Hidrocarburos para los productos energéticos destinados a la producción de electricidad</t>
  </si>
  <si>
    <t xml:space="preserve">
Movilidad: (i) liberalización de la actividad de recarga, (ii) incentivar la implantación de puntos de recarga y obligatoriedad de su disponibilidad en determinadas estaciones de servicio, (iii) infraestructuras de recarga de vehículos eléctricos en edificios, (iv) promover los planes de transporte al trabajo (PTT) y los servicios compartidos de movilidad. Adicionalmente, se mencionan las siguientes medidas contenidas en la LCC: (i) eliminación de las emisiones generadas por el consumo de combustibles fósiles de los barcos y dispositivos auxiliares cuando aquellos estén atracados en los puertos, (ii) establecimiento de zonas de bajas emisiones no más tarde de 2025, en las que no se permitirá la circulación de vehículos con emisiones directas de dióxido de carbono; (iii) medidas para facilitar los desplazamientos a pie, en bicicleta u otros medios de transporte activo; (iv) medidas para la mejora y uso de la red de transporte público y (v) medidas para la electrificación de la red de transporte público.
</t>
  </si>
  <si>
    <t>Nuevo bono social y medidas de protección de los consumidores vulnerables</t>
  </si>
  <si>
    <t xml:space="preserve">Cuadro 3.1 Impacto de las nuevas medidas de ingresos
       </t>
  </si>
  <si>
    <t xml:space="preserve">Durante el 2017 se ha continuado con la implementación de la norma y la consolidación de estos mecanismos y procedimientos especiales:
 La Secretaría del Consejo para la Unidad del Mercado ha tramitado desde su creación cerca de 325 reclamaciones. Las diferentes Administraciones han emitido más de 1400 informes y alrededor del 35% de los casos se han resuelto a favor del demandante. Casi 45 regulaciones han sido impugnadas por la Comisión Nacional de los Mercados y la Competencia (CNMC) en la Audiencia Nacional y ya se han publicado las diez primeras sentencias (seis de ellas total o parcialmente estimadas). 
Por otra parte, más de 275 proyectos de reglamento han sido compartidos entre las Administraciones a través de una plataforma específica creada al efecto y en 2017 se ha publicado un Catálogo de buenas y malas prácticas de la LGUM y una Guía de implementación de la Ley de unidad de mercado adoptados por el Consejo para la Unidad de Mercado. Además, la necesidad de valoración del impacto ex ante de las normas en la unidad de mercado se ha incluido de forma preceptiva en la normativa y actualmente se está trabajando en una Guía metodológica al respecto. Se están realizado igualmente múltiples iniciativas formativas (cursos y módulos). 
Con el objetivo de fomentar la mejora de la regulación económica y la cooperación en el marco de la LGUM se están ya poniendo en marcha iniciativas de tipo formativo, proyectos de mejora de la difusión de la norma, iniciativas de incremento de la transparencia, de tipo informativo y de consolidación de la doctrina. Especialmente, entre otras cuestiones, se ha previsto el impulso de las relaciones de cooperación interadministrativa entre los puntos únicos de contacto y el refuerzo de la cooperación con las conferencias sectoriales y con la Comisión Nacional de los Mercados y la Competencia.   </t>
  </si>
  <si>
    <t xml:space="preserve">Según estimaciones actualizadas por el MInisterio de Economía e incluídas en el PNR de 2018 el impacto de la implementación de la LGUM es de 0,26 puntos porcentuales en el PIB en el corto plazo y 0,34 puntos porcentuales en el empleo. El impacto a largo plazo de la reforma en el PIB y en el empleo es de 1,63 y 0,89 puntos porcentuales respectivamente. </t>
  </si>
  <si>
    <t>Cuadro 1.2 Perspectivas macroeconómicas</t>
  </si>
  <si>
    <t>(*) Las cifras incluyen las ayudas financieras</t>
  </si>
  <si>
    <t>Fuente: Ministerio de Economía y Empresa</t>
  </si>
  <si>
    <r>
      <t>a</t>
    </r>
    <r>
      <rPr>
        <sz val="9"/>
        <color rgb="FF000000"/>
        <rFont val="Arial Narrow"/>
        <family val="2"/>
      </rPr>
      <t xml:space="preserve"> Según definición del Reglamento de la CE número 479/2009</t>
    </r>
  </si>
  <si>
    <t>5. Ajuste stock-flujo</t>
  </si>
  <si>
    <t>4. Intereses pagados</t>
  </si>
  <si>
    <t>3. Saldo presupuestario primario</t>
  </si>
  <si>
    <t>Contribución a la variación en la ratio deuda / PIB</t>
  </si>
  <si>
    <t>2. Variación de la ratio deuda / PIB</t>
  </si>
  <si>
    <r>
      <t>1. Ratio deuda / PIB</t>
    </r>
    <r>
      <rPr>
        <vertAlign val="superscript"/>
        <sz val="10"/>
        <color rgb="FF000000"/>
        <rFont val="Arial Narrow"/>
        <family val="2"/>
      </rPr>
      <t>a</t>
    </r>
  </si>
  <si>
    <t>Adopción de las mejores prácticas internacionales en la prevención y lucha contra el fraude</t>
  </si>
  <si>
    <t>Productividad  total de los factores</t>
  </si>
  <si>
    <t>(*) Un signo positivo se corresponde con medida de reducción del déficit</t>
  </si>
  <si>
    <t>Creación del Impuesto sobre Transacciones Financieras</t>
  </si>
  <si>
    <t xml:space="preserve">
Este Real Decreto aumenta la transparencia del proceso de elaboración de las previsiones macroeconómicas y presupuestarias y  permite contar con unas previsiones macroeconómicas y presupuestarias de calidad, realistas y no sesgadas, lo que sin duda mejora la eficacia y  la eficiencia de la toma de decisiones de política económica, y en particular de la planificación presupuestaria. 
- La realización del análisis de sensibilidad que establece el Real Decreto permite analizar cómo evolucionarían las variables presupuestarias principales y anticipar los posibles efectos de un error de previsión en el comportamiento de las variables fiscales, por lo que reducen en gran medida el riesgo de que la disciplina fiscal se vea comprometida por potenciales errores de previsión. 
- La comparación con las previsiones de otros organismos constituye una útil herramienta de referencia que permite el contraste de las previsiones elaboradas y contribuye a la validez de las mismas. 
- Llevar a cabo una evaluación periódica, no sesgada, completa y basada en criterios objetivos, de las previsiones macroeconómicas y presupuestarias mejora sustancialmente la calidad de dichas previsiones. 
En el ámbito de las Comunidades Autónomas como actuaciones recientes de fortalecimiento del marco presupuestario al objeto de favorecer el cumplimiento de las reglas fiscales en Ministerio de Hacienda, el pasado 18 de septiembre ha remitida diversas comunicaciones a las CCAA de Aragón, Baleares, Cantabria, Castilla La Mancha, Castilla León, Cataluña, Extremadura, Murcia y Comunidad Valenciana. En dichas comunicaciones se traslada advertencias de posible riesgo de incumplimiento de algunas de las reglas fiscales, solicitando la remisión de información y detalle de las medidas a adoptar, habiendo respondido a la fecha la gran mayoría de ellas.
</t>
  </si>
  <si>
    <t xml:space="preserve">
1.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2.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 Esta medida ha sido desarrollada el el Plan Director por un Trabajo Digno aprobado en julio de 2018. </t>
  </si>
  <si>
    <t>Reforzar la penetración de energías de origen renovable en el consumo de energía final
(objetivos pendientes de definición en coordinación con el desarrollo del Plan Nacional Integrado de Energía y Clima)</t>
  </si>
  <si>
    <t>Mejorar la eficiencia energética
(objetivos pendientes de definición en coordinación con el desarrollo del Plan Nacional Integrado de Energía y Clima)</t>
  </si>
  <si>
    <t>Reducir las emisiones de gases de efecto invernadero del conjunto de la economía española 
(objetivos pendientes de definición en coordinación con el desarrollo del Plan Nacional Integrado de Energía y Clima)</t>
  </si>
  <si>
    <t>Garantizar el cumplimiento de la Decisión 2017/984 del Consejo</t>
  </si>
  <si>
    <t>Cuadro 2.8 Cómputo del Expenditure benchmark</t>
  </si>
  <si>
    <t>PIB nominal (1)</t>
  </si>
  <si>
    <t>Gasto total Administraciones Públicas (2)</t>
  </si>
  <si>
    <t>Gastos financiados con fondos europeos (4)</t>
  </si>
  <si>
    <t>Intereses (3)</t>
  </si>
  <si>
    <t>Formación bruta de capital fijo (5)</t>
  </si>
  <si>
    <t>Meida formación bruta capital fijo 4 últimos años (6)</t>
  </si>
  <si>
    <t>Gasto cíclico prestaciones por desempleo (7)</t>
  </si>
  <si>
    <t>Medidas discrecionales de ingresos (8)</t>
  </si>
  <si>
    <t xml:space="preserve">Gasto neto computable en términos nominales (9)
(9) = (2) - (3) - (4) - (5) + (6) - (7) - (8) </t>
  </si>
  <si>
    <t xml:space="preserve">Crecimiento gasto nominal neto computable (10) </t>
  </si>
  <si>
    <t xml:space="preserve">Nota: el gasto cíclico en desempleo a efectos del cómputo del Expenditure Benchmark se ha calculado como el producto de la caída estimada del número de desempleados por el gasto en desempleo por persona desempleada que se obtiene de la base de datos COFOG Eurostat en el año 2016 </t>
  </si>
  <si>
    <t>Cuadro 2.1 Objetivos de déficit de las Administraciones Públicas 2018-2020</t>
  </si>
  <si>
    <t>Recuperación del subsidio por desempleo para mayores de 52 años</t>
  </si>
  <si>
    <t>Desarrollar el Ingreso Mínimo Vita</t>
  </si>
  <si>
    <t>Subsidio Extraordinario para el Desempleo</t>
  </si>
  <si>
    <t>Se vuelve a fijar en dicha edad el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</si>
  <si>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 xml:space="preserve">Incrementar la prestación por hijo a cargo para familias vulnerables y posteriormente creando un programa de garantía de renta para familias sin ingresos, o con ingresos muy bajos. Así, aumentará progresivamente la prestación por hijo a cargo, comenzando en los umbrales de pobreza severa que incluyen a las personas más necesitadas.
Este nuevo subsidio viene a "sustituir" a los anteriores Programa de Recualificación Profesional (Prepara) y Programa de Activación para el Empleo. Fue creado a través de la Ley 6/2018, de 3 de julio, de los Presupuestos Generales del Estado para el año 2018 </t>
  </si>
  <si>
    <t>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</si>
  <si>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</si>
  <si>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</si>
  <si>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</si>
  <si>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</si>
  <si>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</si>
  <si>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</si>
  <si>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</si>
  <si>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</si>
  <si>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&lt;&lt;</t>
  </si>
  <si>
    <t>Plan Presupuestario 2019 (cuadros incluidos en el informe)</t>
  </si>
  <si>
    <t>2.1 Objetivos de déficit de las Administraciones Públicas 2018-2020</t>
  </si>
  <si>
    <t>2.2 Nuevos objetivos de déficit propuestos 2019-2021</t>
  </si>
  <si>
    <t>2.3 Comparación sendas de consolidación 2019-2021</t>
  </si>
  <si>
    <t>2.4 Evolución de la deuda de las Administraciones Públicas (S.13) y perspectivas</t>
  </si>
  <si>
    <t>2.5 Objetivos de ingresos y gastos para el total Administraciones Públicas</t>
  </si>
  <si>
    <t>2.6 Comparación con las previsiones de la Comisión Europea</t>
  </si>
  <si>
    <t>2.7 Objetivos presupuestarios para el total de las Administraciones Públicas y sus subsectores</t>
  </si>
  <si>
    <t>2.8 Cómputo del Expenditure benchmark</t>
  </si>
  <si>
    <t>3.1 Impacto de las nuevas medidas de ingresos</t>
  </si>
  <si>
    <t>Cuadro 2.4 Evolución de la deuda de las Administraciones Públicas (S.13) y perspectivas</t>
  </si>
  <si>
    <t>Acceso a informe completo del Plan presupuestario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</si>
</sst>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u/>
      <sz val="8"/>
      <color rgb="FF000000"/>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5">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s>
  <cellStyleXfs count="1736">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6" fillId="0" borderId="0" applyNumberFormat="0" applyFill="0" applyBorder="0" applyAlignment="0" applyProtection="0"/>
  </cellStyleXfs>
  <cellXfs count="214">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169" fontId="38" fillId="0" borderId="0" xfId="0" applyNumberFormat="1" applyFont="1"/>
    <xf numFmtId="166" fontId="38" fillId="0" borderId="0" xfId="0" applyNumberFormat="1" applyFont="1"/>
    <xf numFmtId="165" fontId="38" fillId="0" borderId="0" xfId="0" applyNumberFormat="1" applyFont="1"/>
    <xf numFmtId="0" fontId="44"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6" fillId="46" borderId="24" xfId="0" applyFont="1" applyFill="1" applyBorder="1" applyAlignment="1">
      <alignment vertical="center" wrapText="1"/>
    </xf>
    <xf numFmtId="0" fontId="46" fillId="46" borderId="24" xfId="0" applyFont="1" applyFill="1" applyBorder="1" applyAlignment="1">
      <alignment horizontal="center" vertical="center" wrapText="1"/>
    </xf>
    <xf numFmtId="0" fontId="46" fillId="46" borderId="25" xfId="0" applyFont="1" applyFill="1" applyBorder="1" applyAlignment="1">
      <alignment vertical="center" wrapText="1"/>
    </xf>
    <xf numFmtId="0" fontId="47" fillId="2" borderId="23" xfId="0" applyFont="1" applyFill="1" applyBorder="1" applyAlignment="1">
      <alignment vertical="center" wrapText="1"/>
    </xf>
    <xf numFmtId="0" fontId="47"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7" fillId="2" borderId="30" xfId="0" applyFont="1" applyFill="1" applyBorder="1" applyAlignment="1">
      <alignment vertical="center" wrapText="1"/>
    </xf>
    <xf numFmtId="0" fontId="45"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52"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8" fillId="0" borderId="0" xfId="0" applyFont="1" applyBorder="1" applyAlignment="1">
      <alignment horizontal="center" wrapText="1"/>
    </xf>
    <xf numFmtId="0" fontId="31" fillId="0" borderId="0" xfId="744" applyFont="1" applyFill="1" applyBorder="1" applyAlignment="1">
      <alignment horizontal="center" vertical="center"/>
    </xf>
    <xf numFmtId="0" fontId="42"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9" fillId="0" borderId="0" xfId="1" applyFont="1"/>
    <xf numFmtId="0" fontId="59" fillId="0" borderId="0" xfId="1" applyFont="1" applyFill="1"/>
    <xf numFmtId="0" fontId="37"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60" fillId="0" borderId="0" xfId="0" applyFont="1" applyAlignment="1">
      <alignment vertical="center"/>
    </xf>
    <xf numFmtId="0" fontId="34" fillId="35" borderId="18" xfId="0" applyFont="1" applyFill="1" applyBorder="1" applyAlignment="1">
      <alignment horizontal="left" vertical="center" wrapText="1"/>
    </xf>
    <xf numFmtId="0" fontId="37" fillId="2" borderId="0" xfId="0" applyFont="1" applyFill="1" applyBorder="1" applyAlignment="1">
      <alignment horizontal="left" vertical="center"/>
    </xf>
    <xf numFmtId="0" fontId="37" fillId="2" borderId="0" xfId="0" applyFont="1" applyFill="1" applyBorder="1" applyAlignment="1">
      <alignment horizontal="left" vertical="center" wrapText="1"/>
    </xf>
    <xf numFmtId="0" fontId="39"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7" fillId="2" borderId="23" xfId="0" applyFont="1" applyFill="1" applyBorder="1" applyAlignment="1">
      <alignment horizontal="left" vertical="center"/>
    </xf>
    <xf numFmtId="0" fontId="47"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9" fillId="2" borderId="29" xfId="0" applyFont="1" applyFill="1" applyBorder="1" applyAlignment="1">
      <alignment horizontal="left" vertical="center"/>
    </xf>
    <xf numFmtId="0" fontId="47" fillId="2" borderId="30" xfId="0" applyFont="1" applyFill="1" applyBorder="1" applyAlignment="1">
      <alignment horizontal="left" vertical="center"/>
    </xf>
    <xf numFmtId="0" fontId="49" fillId="2" borderId="23"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7" fillId="2" borderId="23" xfId="0" applyFont="1" applyFill="1" applyBorder="1" applyAlignment="1">
      <alignment vertical="center"/>
    </xf>
    <xf numFmtId="0" fontId="47" fillId="2" borderId="0" xfId="0" applyFont="1" applyFill="1" applyBorder="1" applyAlignment="1">
      <alignment vertical="center"/>
    </xf>
    <xf numFmtId="0" fontId="64" fillId="34" borderId="0" xfId="0" applyFont="1" applyFill="1" applyBorder="1" applyAlignment="1">
      <alignment horizontal="center" vertical="center" wrapText="1"/>
    </xf>
    <xf numFmtId="0" fontId="64" fillId="34" borderId="24"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6" fillId="45" borderId="24" xfId="0" applyFont="1" applyFill="1" applyBorder="1" applyAlignment="1">
      <alignment horizontal="left" vertical="center" wrapText="1"/>
    </xf>
    <xf numFmtId="0" fontId="64" fillId="34" borderId="33" xfId="0" applyFont="1" applyFill="1" applyBorder="1" applyAlignment="1">
      <alignment horizontal="center" vertical="center" wrapText="1"/>
    </xf>
    <xf numFmtId="0" fontId="65" fillId="45" borderId="32" xfId="0" applyFont="1" applyFill="1" applyBorder="1" applyAlignment="1">
      <alignment horizontal="left" vertical="center" wrapText="1"/>
    </xf>
    <xf numFmtId="0" fontId="69" fillId="35" borderId="24" xfId="0" applyFont="1" applyFill="1" applyBorder="1" applyAlignment="1">
      <alignment horizontal="left" vertical="center" wrapText="1"/>
    </xf>
    <xf numFmtId="0" fontId="69" fillId="45" borderId="24" xfId="0" applyFont="1" applyFill="1" applyBorder="1" applyAlignment="1">
      <alignment horizontal="left" vertical="center" wrapText="1"/>
    </xf>
    <xf numFmtId="0" fontId="66" fillId="35" borderId="24" xfId="0" applyFont="1" applyFill="1" applyBorder="1" applyAlignment="1">
      <alignment horizontal="left" vertical="center" wrapText="1"/>
    </xf>
    <xf numFmtId="0" fontId="65" fillId="35" borderId="32" xfId="0" applyFont="1" applyFill="1" applyBorder="1" applyAlignment="1">
      <alignment horizontal="left" wrapText="1"/>
    </xf>
    <xf numFmtId="0" fontId="64" fillId="34" borderId="31" xfId="0" applyFont="1" applyFill="1" applyBorder="1" applyAlignment="1">
      <alignment horizontal="center" vertical="center" wrapText="1"/>
    </xf>
    <xf numFmtId="0" fontId="69" fillId="2" borderId="0" xfId="0" applyFont="1" applyFill="1" applyBorder="1" applyAlignment="1">
      <alignment horizontal="center" vertical="center" wrapText="1"/>
    </xf>
    <xf numFmtId="0" fontId="69" fillId="45" borderId="0" xfId="0" applyFont="1" applyFill="1" applyBorder="1" applyAlignment="1">
      <alignment horizontal="left" vertical="center" wrapText="1"/>
    </xf>
    <xf numFmtId="0" fontId="69" fillId="35" borderId="0" xfId="0" applyFont="1" applyFill="1" applyBorder="1" applyAlignment="1">
      <alignment horizontal="left" vertical="center" wrapText="1"/>
    </xf>
    <xf numFmtId="0" fontId="69" fillId="0" borderId="0" xfId="0" applyFont="1" applyBorder="1" applyAlignment="1">
      <alignment horizontal="center" vertical="center" wrapText="1"/>
    </xf>
    <xf numFmtId="0" fontId="66" fillId="45" borderId="0" xfId="0" applyFont="1" applyFill="1" applyBorder="1" applyAlignment="1">
      <alignment horizontal="left" vertical="center" wrapText="1"/>
    </xf>
    <xf numFmtId="0" fontId="66" fillId="0" borderId="0" xfId="0" applyFont="1" applyBorder="1" applyAlignment="1">
      <alignment horizontal="left" vertical="center" wrapText="1"/>
    </xf>
    <xf numFmtId="0" fontId="32" fillId="0" borderId="0" xfId="2" applyFont="1" applyFill="1" applyBorder="1" applyAlignment="1">
      <alignment horizontal="center" vertical="center" wrapText="1"/>
    </xf>
    <xf numFmtId="0" fontId="47" fillId="2"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6" fillId="45" borderId="25" xfId="0" applyFont="1" applyFill="1" applyBorder="1" applyAlignment="1">
      <alignment vertical="center" wrapText="1"/>
    </xf>
    <xf numFmtId="0" fontId="45" fillId="34" borderId="38" xfId="0" applyFont="1" applyFill="1" applyBorder="1" applyAlignment="1">
      <alignment horizontal="center" vertical="center" wrapText="1"/>
    </xf>
    <xf numFmtId="0" fontId="45"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6" fillId="45" borderId="26" xfId="0" applyNumberFormat="1" applyFont="1" applyFill="1" applyBorder="1" applyAlignment="1">
      <alignment horizontal="center" vertical="center" wrapText="1"/>
    </xf>
    <xf numFmtId="0" fontId="64" fillId="34" borderId="0"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xf numFmtId="0" fontId="70"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71" fillId="46" borderId="25" xfId="0" applyFont="1" applyFill="1" applyBorder="1" applyAlignment="1">
      <alignment vertical="center" wrapText="1"/>
    </xf>
    <xf numFmtId="3" fontId="46" fillId="46" borderId="26" xfId="0" applyNumberFormat="1" applyFont="1" applyFill="1" applyBorder="1" applyAlignment="1">
      <alignment horizontal="center" vertical="center" wrapText="1"/>
    </xf>
    <xf numFmtId="0" fontId="70" fillId="35" borderId="0" xfId="0" applyFont="1" applyFill="1" applyBorder="1" applyAlignment="1">
      <alignment horizontal="left" vertical="center" wrapText="1"/>
    </xf>
    <xf numFmtId="0" fontId="66" fillId="45" borderId="35" xfId="0" applyFont="1" applyFill="1" applyBorder="1" applyAlignment="1">
      <alignment horizontal="center" vertical="center" wrapText="1"/>
    </xf>
    <xf numFmtId="0" fontId="65" fillId="45" borderId="35" xfId="0" applyFont="1" applyFill="1" applyBorder="1" applyAlignment="1">
      <alignment horizontal="left" vertical="center" wrapText="1"/>
    </xf>
    <xf numFmtId="0" fontId="37" fillId="0" borderId="0" xfId="2"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72" fillId="2" borderId="17" xfId="0" applyFont="1" applyFill="1" applyBorder="1" applyAlignment="1">
      <alignment horizontal="center" wrapText="1"/>
    </xf>
    <xf numFmtId="0" fontId="73" fillId="34" borderId="16" xfId="0" applyFont="1" applyFill="1" applyBorder="1" applyAlignment="1">
      <alignment horizontal="center" wrapText="1"/>
    </xf>
    <xf numFmtId="0" fontId="72" fillId="2" borderId="17" xfId="0" applyFont="1" applyFill="1" applyBorder="1" applyAlignment="1">
      <alignment wrapText="1"/>
    </xf>
    <xf numFmtId="0" fontId="72" fillId="2" borderId="38" xfId="0" applyFont="1" applyFill="1" applyBorder="1" applyAlignment="1">
      <alignment horizontal="center" wrapText="1"/>
    </xf>
    <xf numFmtId="0" fontId="72" fillId="35" borderId="17" xfId="0" applyFont="1" applyFill="1" applyBorder="1" applyAlignment="1">
      <alignment wrapText="1"/>
    </xf>
    <xf numFmtId="0" fontId="72" fillId="35" borderId="38" xfId="0" applyFont="1" applyFill="1" applyBorder="1" applyAlignment="1">
      <alignment horizontal="center" wrapText="1"/>
    </xf>
    <xf numFmtId="0" fontId="72" fillId="35" borderId="17" xfId="0" applyFont="1" applyFill="1" applyBorder="1" applyAlignment="1">
      <alignment horizontal="left" wrapText="1" indent="2"/>
    </xf>
    <xf numFmtId="0" fontId="72" fillId="2" borderId="17" xfId="0" applyFont="1" applyFill="1" applyBorder="1" applyAlignment="1">
      <alignment horizontal="left" indent="2"/>
    </xf>
    <xf numFmtId="0" fontId="72" fillId="35" borderId="17" xfId="0" applyFont="1" applyFill="1" applyBorder="1" applyAlignment="1">
      <alignment horizontal="left" wrapText="1" indent="3"/>
    </xf>
    <xf numFmtId="0" fontId="72" fillId="2" borderId="17" xfId="0" applyFont="1" applyFill="1" applyBorder="1" applyAlignment="1">
      <alignment horizontal="left" wrapText="1" indent="3"/>
    </xf>
    <xf numFmtId="0" fontId="72" fillId="2" borderId="42" xfId="0" applyFont="1" applyFill="1" applyBorder="1" applyAlignment="1">
      <alignment wrapText="1"/>
    </xf>
    <xf numFmtId="0" fontId="72" fillId="2" borderId="43" xfId="0" applyFont="1" applyFill="1" applyBorder="1" applyAlignment="1">
      <alignment horizontal="center" wrapText="1"/>
    </xf>
    <xf numFmtId="0" fontId="72" fillId="2" borderId="44" xfId="0" applyFont="1" applyFill="1" applyBorder="1" applyAlignment="1">
      <alignment horizontal="center" wrapText="1"/>
    </xf>
    <xf numFmtId="0" fontId="74" fillId="2" borderId="23" xfId="0" applyFont="1" applyFill="1" applyBorder="1"/>
    <xf numFmtId="0" fontId="74" fillId="2" borderId="0" xfId="0" applyFont="1" applyFill="1"/>
    <xf numFmtId="0" fontId="74" fillId="2" borderId="30" xfId="0" applyFont="1" applyFill="1" applyBorder="1"/>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46" fillId="46" borderId="26" xfId="0" applyNumberFormat="1" applyFont="1" applyFill="1" applyBorder="1" applyAlignment="1">
      <alignment vertical="center" wrapText="1"/>
    </xf>
    <xf numFmtId="2" fontId="33" fillId="0" borderId="0" xfId="2" applyNumberFormat="1" applyFont="1"/>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75" fillId="0" borderId="0" xfId="0" applyFont="1" applyAlignment="1">
      <alignment horizontal="left"/>
    </xf>
    <xf numFmtId="0" fontId="77" fillId="48" borderId="0" xfId="1735" applyFont="1" applyFill="1" applyBorder="1" applyAlignment="1"/>
    <xf numFmtId="0" fontId="78" fillId="0" borderId="0" xfId="1735" applyFont="1"/>
    <xf numFmtId="0" fontId="76" fillId="0" borderId="0" xfId="1735" applyAlignment="1">
      <alignment vertical="center"/>
    </xf>
    <xf numFmtId="0" fontId="76" fillId="0" borderId="0" xfId="1735"/>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165" fontId="60"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6" fillId="46" borderId="25" xfId="0" applyFont="1" applyFill="1" applyBorder="1" applyAlignment="1">
      <alignment horizontal="center" vertical="center" wrapText="1"/>
    </xf>
    <xf numFmtId="0" fontId="46" fillId="46" borderId="26" xfId="0" applyFont="1" applyFill="1" applyBorder="1" applyAlignment="1">
      <alignment horizontal="center" vertical="center" wrapText="1"/>
    </xf>
    <xf numFmtId="0" fontId="46" fillId="46" borderId="27" xfId="0" applyFont="1" applyFill="1" applyBorder="1" applyAlignment="1">
      <alignment horizontal="center" vertical="center" wrapText="1"/>
    </xf>
    <xf numFmtId="0" fontId="61" fillId="0" borderId="0" xfId="744" applyFont="1" applyFill="1" applyBorder="1" applyAlignment="1">
      <alignment horizontal="center" vertical="center"/>
    </xf>
    <xf numFmtId="0" fontId="63" fillId="0" borderId="0" xfId="0" applyFont="1" applyAlignment="1">
      <alignment horizontal="center" vertical="center"/>
    </xf>
    <xf numFmtId="0" fontId="47" fillId="2" borderId="23"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9" fillId="0" borderId="0" xfId="746" applyFont="1" applyFill="1" applyBorder="1" applyAlignment="1">
      <alignment horizontal="center" vertical="center"/>
    </xf>
    <xf numFmtId="0" fontId="43" fillId="0" borderId="0" xfId="0" applyFont="1" applyFill="1" applyBorder="1" applyAlignment="1">
      <alignment horizontal="center" vertical="center" wrapText="1"/>
    </xf>
    <xf numFmtId="0" fontId="47" fillId="2" borderId="29"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5" fillId="34" borderId="40" xfId="0"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45" fillId="34" borderId="39" xfId="0" applyFont="1" applyFill="1" applyBorder="1" applyAlignment="1">
      <alignment horizontal="center" vertical="center" wrapText="1"/>
    </xf>
    <xf numFmtId="0" fontId="74" fillId="46" borderId="39" xfId="0" applyFont="1" applyFill="1" applyBorder="1" applyAlignment="1">
      <alignment horizontal="center" wrapText="1"/>
    </xf>
    <xf numFmtId="0" fontId="74" fillId="46" borderId="40" xfId="0" applyFont="1" applyFill="1" applyBorder="1" applyAlignment="1">
      <alignment horizontal="center" wrapText="1"/>
    </xf>
    <xf numFmtId="0" fontId="51" fillId="0" borderId="0" xfId="0" applyFont="1" applyFill="1" applyBorder="1" applyAlignment="1">
      <alignment horizontal="center" vertical="center" wrapText="1"/>
    </xf>
    <xf numFmtId="0" fontId="64" fillId="34" borderId="0" xfId="0" applyFont="1" applyFill="1" applyBorder="1" applyAlignment="1">
      <alignment horizontal="center" vertical="center" wrapText="1"/>
    </xf>
    <xf numFmtId="0" fontId="64" fillId="34" borderId="34" xfId="0" applyFont="1" applyFill="1" applyBorder="1" applyAlignment="1">
      <alignment horizontal="center" vertical="center" textRotation="90" wrapText="1"/>
    </xf>
    <xf numFmtId="0" fontId="64" fillId="34" borderId="32" xfId="0" applyFont="1" applyFill="1" applyBorder="1" applyAlignment="1">
      <alignment horizontal="center" vertical="center" textRotation="90" wrapText="1"/>
    </xf>
    <xf numFmtId="0" fontId="64" fillId="34" borderId="34" xfId="0" applyFont="1" applyFill="1" applyBorder="1" applyAlignment="1">
      <alignment horizontal="center" vertical="center" wrapText="1"/>
    </xf>
    <xf numFmtId="0" fontId="64" fillId="34" borderId="37"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45" borderId="34" xfId="0" applyFont="1" applyFill="1" applyBorder="1" applyAlignment="1">
      <alignment horizontal="left" vertical="center" wrapText="1"/>
    </xf>
    <xf numFmtId="0" fontId="65" fillId="45" borderId="37" xfId="0" applyFont="1" applyFill="1" applyBorder="1" applyAlignment="1">
      <alignment horizontal="left" vertical="center" wrapText="1"/>
    </xf>
    <xf numFmtId="0" fontId="65" fillId="35" borderId="32" xfId="0" applyFont="1" applyFill="1" applyBorder="1" applyAlignment="1">
      <alignment horizontal="center" vertical="center" wrapText="1"/>
    </xf>
    <xf numFmtId="0" fontId="64" fillId="34" borderId="32" xfId="0" applyFont="1" applyFill="1" applyBorder="1" applyAlignment="1">
      <alignment horizontal="center" vertical="center" wrapText="1"/>
    </xf>
    <xf numFmtId="0" fontId="64" fillId="34" borderId="37" xfId="0" applyFont="1" applyFill="1" applyBorder="1" applyAlignment="1">
      <alignment horizontal="center" vertical="center" textRotation="90" wrapText="1"/>
    </xf>
    <xf numFmtId="0" fontId="65" fillId="45" borderId="32"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70" fillId="35" borderId="35" xfId="0" applyFont="1" applyFill="1" applyBorder="1" applyAlignment="1">
      <alignment horizontal="center" vertical="center" wrapText="1"/>
    </xf>
    <xf numFmtId="0" fontId="70" fillId="4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cellXfs>
  <cellStyles count="1736">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5"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Plan_Presupuestario_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3" ht="20">
      <c r="B8" s="167" t="s">
        <v>347</v>
      </c>
      <c r="C8" s="167"/>
      <c r="D8" s="167"/>
      <c r="E8" s="167"/>
      <c r="F8" s="167"/>
      <c r="G8" s="167"/>
      <c r="H8" s="167"/>
      <c r="I8" s="167"/>
      <c r="J8" s="167"/>
      <c r="K8" s="167"/>
      <c r="L8" s="167"/>
      <c r="M8" s="167"/>
    </row>
    <row r="10" spans="2:13" ht="15.5">
      <c r="B10" s="168" t="s">
        <v>338</v>
      </c>
    </row>
    <row r="11" spans="2:13" ht="15.5">
      <c r="B11" s="168" t="s">
        <v>339</v>
      </c>
    </row>
    <row r="12" spans="2:13" ht="15.5">
      <c r="B12" s="168" t="s">
        <v>340</v>
      </c>
    </row>
    <row r="13" spans="2:13" ht="15.5">
      <c r="B13" s="168" t="s">
        <v>341</v>
      </c>
    </row>
    <row r="14" spans="2:13" ht="15.5">
      <c r="B14" s="168" t="s">
        <v>342</v>
      </c>
    </row>
    <row r="16" spans="2:13" ht="15.5">
      <c r="B16" s="168" t="s">
        <v>348</v>
      </c>
    </row>
    <row r="17" spans="2:2" ht="15.5">
      <c r="B17" s="168" t="s">
        <v>349</v>
      </c>
    </row>
    <row r="18" spans="2:2" ht="15.5">
      <c r="B18" s="168" t="s">
        <v>350</v>
      </c>
    </row>
    <row r="19" spans="2:2" ht="15.5">
      <c r="B19" s="168" t="s">
        <v>351</v>
      </c>
    </row>
    <row r="20" spans="2:2" ht="15.5">
      <c r="B20" s="168" t="s">
        <v>352</v>
      </c>
    </row>
    <row r="21" spans="2:2" ht="15.5">
      <c r="B21" s="168" t="s">
        <v>353</v>
      </c>
    </row>
    <row r="22" spans="2:2" ht="15.5">
      <c r="B22" s="168" t="s">
        <v>354</v>
      </c>
    </row>
    <row r="23" spans="2:2" ht="15.5">
      <c r="B23" s="168" t="s">
        <v>355</v>
      </c>
    </row>
    <row r="25" spans="2:2" ht="15.5">
      <c r="B25" s="168" t="s">
        <v>356</v>
      </c>
    </row>
    <row r="27" spans="2:2" ht="15.5">
      <c r="B27" s="168" t="s">
        <v>343</v>
      </c>
    </row>
    <row r="29" spans="2:2" ht="15.5">
      <c r="B29" s="168" t="s">
        <v>344</v>
      </c>
    </row>
    <row r="31" spans="2:2">
      <c r="B31" s="171" t="s">
        <v>358</v>
      </c>
    </row>
    <row r="32" spans="2:2">
      <c r="B32" s="169" t="s">
        <v>345</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Supuestos básicos '!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Nuevos Objetivos '!B2" display="2.2 Nuevos objetivos de déficit propuestos 2019-2021"/>
    <hyperlink ref="B18" location="'2.3 Comparación Sendas'!B2" display="2.3 Comparación sendas de consolidación 2019-2021"/>
    <hyperlink ref="B19" location="'2.4 Evolución deuda'!B2" display="2.4 Evolución de la deuda de las Administraciones Públicas (S.13) y perspectivas"/>
    <hyperlink ref="B27" location="'6 CSR'!B1" display="6 CSR. Vínculo entre el plan presupuestario y el cumplimiento de las recomendaciones específicas del consejo"/>
    <hyperlink ref="B29" location="'7 E2020'!B1" display="7 E2020. Vínculo entre el plan presupuestario y la estrategia europea para el crecimiento y el empleo"/>
    <hyperlink ref="B20" location="'2.5 Objetivos I-G'!B2" display="2.5 Objetivos de ingresos y gastos para el total Administraciones Públicas"/>
    <hyperlink ref="B21" location="'2.6 Comparación con CE'!B2" display="2.6 Comparación con las previsiones de la Comisión Europea"/>
    <hyperlink ref="B22" location="'2.7 Objetivos pptarios '!B2" display="2.7 Objetivos presupuestarios para el total de las Administraciones Públicas y sus subsectores"/>
    <hyperlink ref="B32" r:id="rId1"/>
    <hyperlink ref="B31" r:id="rId2" display="Acceso a informe completo del Plan presupuestario 2020"/>
    <hyperlink ref="B23" location="'2.8 Expenditure benchmark'!B2" display="2.8 Cómputo del Expenditure benchmark"/>
    <hyperlink ref="B25:M25" location="'Resumen Total liquidez'!A1" display="1. Resumen Total Liquidez"/>
    <hyperlink ref="B25" location="'3.1 impacto medidas ingresos'!B2" display="3.1 Impacto de las nuevas medidas de ingreso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7"/>
  <sheetViews>
    <sheetView showGridLines="0" workbookViewId="0">
      <selection activeCell="B2" sqref="B2:E11"/>
    </sheetView>
  </sheetViews>
  <sheetFormatPr baseColWidth="10" defaultColWidth="11.453125" defaultRowHeight="13.5"/>
  <cols>
    <col min="1" max="1" width="2.7265625" style="14" customWidth="1"/>
    <col min="2" max="2" width="37.453125" style="20" customWidth="1"/>
    <col min="3" max="3" width="9.7265625" style="20" customWidth="1"/>
    <col min="4" max="6" width="15.7265625" style="20" customWidth="1"/>
    <col min="7" max="16384" width="11.453125" style="20"/>
  </cols>
  <sheetData>
    <row r="1" spans="1:8" ht="14.5">
      <c r="A1" s="170" t="s">
        <v>346</v>
      </c>
    </row>
    <row r="2" spans="1:8" s="22" customFormat="1" ht="20.149999999999999" customHeight="1">
      <c r="A2" s="14"/>
      <c r="B2" s="186" t="s">
        <v>357</v>
      </c>
      <c r="C2" s="186"/>
      <c r="D2" s="186"/>
      <c r="E2" s="186"/>
      <c r="F2" s="186"/>
    </row>
    <row r="3" spans="1:8" s="14" customFormat="1" ht="20.149999999999999" customHeight="1">
      <c r="B3" s="187" t="s">
        <v>118</v>
      </c>
      <c r="C3" s="187"/>
      <c r="D3" s="187"/>
      <c r="E3" s="187"/>
      <c r="F3" s="187"/>
    </row>
    <row r="4" spans="1:8" s="14" customFormat="1" ht="10" customHeight="1" thickBot="1">
      <c r="B4" s="59"/>
      <c r="C4" s="17"/>
      <c r="D4" s="17"/>
      <c r="E4" s="17"/>
    </row>
    <row r="5" spans="1:8" s="14" customFormat="1" ht="20.149999999999999" customHeight="1" thickBot="1">
      <c r="B5" s="5"/>
      <c r="C5" s="141" t="s">
        <v>20</v>
      </c>
      <c r="D5" s="141">
        <v>2017</v>
      </c>
      <c r="E5" s="141">
        <v>2018</v>
      </c>
      <c r="F5" s="141">
        <v>2019</v>
      </c>
    </row>
    <row r="6" spans="1:8" s="14" customFormat="1" ht="20.149999999999999" customHeight="1" thickBot="1">
      <c r="B6" s="6" t="s">
        <v>308</v>
      </c>
      <c r="C6" s="5"/>
      <c r="D6" s="79">
        <v>98.122836033709433</v>
      </c>
      <c r="E6" s="79">
        <v>97.020053372541042</v>
      </c>
      <c r="F6" s="79">
        <v>95.5</v>
      </c>
      <c r="G6" s="19"/>
      <c r="H6" s="19"/>
    </row>
    <row r="7" spans="1:8" s="14" customFormat="1" ht="20.149999999999999" customHeight="1" thickBot="1">
      <c r="B7" s="7" t="s">
        <v>307</v>
      </c>
      <c r="C7" s="8"/>
      <c r="D7" s="80">
        <v>-0.84721070624782158</v>
      </c>
      <c r="E7" s="80">
        <v>-1.1027826611683906</v>
      </c>
      <c r="F7" s="80">
        <v>-1.5</v>
      </c>
    </row>
    <row r="8" spans="1:8" s="14" customFormat="1" ht="20.149999999999999" customHeight="1">
      <c r="B8" s="176" t="s">
        <v>306</v>
      </c>
      <c r="C8" s="177"/>
      <c r="D8" s="177"/>
      <c r="E8" s="177"/>
      <c r="F8" s="177"/>
    </row>
    <row r="9" spans="1:8" s="14" customFormat="1" ht="20.149999999999999" customHeight="1" thickBot="1">
      <c r="B9" s="6" t="s">
        <v>305</v>
      </c>
      <c r="C9" s="5"/>
      <c r="D9" s="79">
        <v>-0.5218126430247656</v>
      </c>
      <c r="E9" s="79">
        <v>-0.27506806255832084</v>
      </c>
      <c r="F9" s="79">
        <v>0.57787520579662721</v>
      </c>
      <c r="G9" s="19"/>
      <c r="H9" s="19"/>
    </row>
    <row r="10" spans="1:8" s="14" customFormat="1" ht="20.149999999999999" customHeight="1" thickBot="1">
      <c r="B10" s="7" t="s">
        <v>304</v>
      </c>
      <c r="C10" s="8" t="s">
        <v>13</v>
      </c>
      <c r="D10" s="80">
        <v>2.5565046955421278</v>
      </c>
      <c r="E10" s="80">
        <v>2.4439368977026725</v>
      </c>
      <c r="F10" s="80">
        <v>2.3397619216817054</v>
      </c>
    </row>
    <row r="11" spans="1:8" s="14" customFormat="1" ht="20.149999999999999" customHeight="1" thickBot="1">
      <c r="B11" s="6" t="s">
        <v>303</v>
      </c>
      <c r="C11" s="5"/>
      <c r="D11" s="79">
        <v>0.11161697614459955</v>
      </c>
      <c r="E11" s="79">
        <v>-0.13818076734503845</v>
      </c>
      <c r="F11" s="79">
        <v>0.7</v>
      </c>
      <c r="G11" s="19"/>
      <c r="H11" s="19"/>
    </row>
    <row r="12" spans="1:8" s="14" customFormat="1" ht="20.149999999999999" customHeight="1" thickBot="1">
      <c r="B12" s="7" t="s">
        <v>117</v>
      </c>
      <c r="C12" s="8"/>
      <c r="D12" s="80">
        <v>2.6929596054162546</v>
      </c>
      <c r="E12" s="80">
        <v>2.5878407934209853</v>
      </c>
      <c r="F12" s="80">
        <v>2.5100881301959594</v>
      </c>
    </row>
    <row r="13" spans="1:8" s="14" customFormat="1" ht="16" customHeight="1">
      <c r="B13" s="98" t="s">
        <v>302</v>
      </c>
      <c r="C13" s="39"/>
      <c r="D13" s="39"/>
      <c r="E13" s="39"/>
      <c r="F13" s="39"/>
    </row>
    <row r="14" spans="1:8" s="14" customFormat="1" ht="16" customHeight="1">
      <c r="B14" s="38" t="s">
        <v>301</v>
      </c>
      <c r="C14" s="39"/>
      <c r="D14" s="39"/>
      <c r="E14" s="39"/>
      <c r="F14" s="39"/>
    </row>
    <row r="15" spans="1:8" ht="20.149999999999999" customHeight="1"/>
    <row r="16" spans="1:8" ht="20.149999999999999" customHeight="1"/>
    <row r="17" ht="20.149999999999999" customHeight="1"/>
  </sheetData>
  <mergeCells count="3">
    <mergeCell ref="B8:F8"/>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election activeCell="B2" sqref="B2:E11"/>
    </sheetView>
  </sheetViews>
  <sheetFormatPr baseColWidth="10" defaultColWidth="11.453125" defaultRowHeight="14"/>
  <cols>
    <col min="1" max="1" width="2.7265625" style="14" customWidth="1"/>
    <col min="2" max="2" width="39.7265625" style="20" customWidth="1"/>
    <col min="3" max="3" width="12.54296875" style="20" customWidth="1"/>
    <col min="4" max="4" width="15" style="20" customWidth="1"/>
    <col min="5" max="5" width="16" style="20" customWidth="1"/>
    <col min="6" max="16384" width="11.453125" style="4"/>
  </cols>
  <sheetData>
    <row r="1" spans="1:9" ht="14.5">
      <c r="A1" s="170" t="s">
        <v>346</v>
      </c>
    </row>
    <row r="2" spans="1:9" ht="27" customHeight="1">
      <c r="B2" s="172" t="s">
        <v>269</v>
      </c>
      <c r="C2" s="172"/>
      <c r="D2" s="172"/>
      <c r="E2" s="4"/>
    </row>
    <row r="3" spans="1:9" ht="17.25" customHeight="1" thickBot="1">
      <c r="B3" s="188" t="s">
        <v>48</v>
      </c>
      <c r="C3" s="188"/>
      <c r="D3" s="188"/>
      <c r="E3" s="4"/>
    </row>
    <row r="4" spans="1:9" ht="31.5" customHeight="1" thickBot="1">
      <c r="B4" s="5"/>
      <c r="C4" s="30" t="s">
        <v>20</v>
      </c>
      <c r="D4" s="30">
        <v>2018</v>
      </c>
      <c r="E4" s="30" t="s">
        <v>270</v>
      </c>
    </row>
    <row r="5" spans="1:9" ht="20.149999999999999" customHeight="1" thickBot="1">
      <c r="B5" s="6" t="s">
        <v>34</v>
      </c>
      <c r="C5" s="5" t="s">
        <v>21</v>
      </c>
      <c r="D5" s="164">
        <v>38.528404790113647</v>
      </c>
      <c r="E5" s="164">
        <v>39.113190816925666</v>
      </c>
      <c r="H5" s="162"/>
      <c r="I5" s="162"/>
    </row>
    <row r="6" spans="1:9" s="14" customFormat="1" ht="20.149999999999999" customHeight="1">
      <c r="B6" s="37" t="s">
        <v>35</v>
      </c>
      <c r="C6" s="37"/>
      <c r="D6" s="161"/>
      <c r="E6" s="161"/>
      <c r="F6" s="4"/>
      <c r="G6" s="4"/>
      <c r="H6" s="162"/>
      <c r="I6" s="162"/>
    </row>
    <row r="7" spans="1:9" ht="20.149999999999999" customHeight="1" thickBot="1">
      <c r="B7" s="7" t="s">
        <v>36</v>
      </c>
      <c r="C7" s="8" t="s">
        <v>22</v>
      </c>
      <c r="D7" s="165">
        <v>11.706858577781521</v>
      </c>
      <c r="E7" s="165">
        <v>11.94472535278047</v>
      </c>
      <c r="H7" s="162"/>
      <c r="I7" s="162"/>
    </row>
    <row r="8" spans="1:9" ht="20.149999999999999" customHeight="1" thickBot="1">
      <c r="B8" s="6" t="s">
        <v>37</v>
      </c>
      <c r="C8" s="5" t="s">
        <v>23</v>
      </c>
      <c r="D8" s="164">
        <v>10.452950171272583</v>
      </c>
      <c r="E8" s="164">
        <v>10.69143642564786</v>
      </c>
      <c r="H8" s="162"/>
      <c r="I8" s="162"/>
    </row>
    <row r="9" spans="1:9" ht="20.149999999999999" customHeight="1" thickBot="1">
      <c r="B9" s="7" t="s">
        <v>38</v>
      </c>
      <c r="C9" s="8" t="s">
        <v>24</v>
      </c>
      <c r="D9" s="165">
        <v>0.482170899587477</v>
      </c>
      <c r="E9" s="165">
        <v>0.47249981318306628</v>
      </c>
      <c r="H9" s="162"/>
      <c r="I9" s="162"/>
    </row>
    <row r="10" spans="1:9" ht="20.149999999999999" customHeight="1" thickBot="1">
      <c r="B10" s="6" t="s">
        <v>39</v>
      </c>
      <c r="C10" s="5" t="s">
        <v>25</v>
      </c>
      <c r="D10" s="164">
        <v>12.407203433538729</v>
      </c>
      <c r="E10" s="164">
        <v>12.519437399882468</v>
      </c>
      <c r="H10" s="162"/>
      <c r="I10" s="162"/>
    </row>
    <row r="11" spans="1:9" ht="20.149999999999999" customHeight="1" thickBot="1">
      <c r="B11" s="7" t="s">
        <v>40</v>
      </c>
      <c r="C11" s="8" t="s">
        <v>26</v>
      </c>
      <c r="D11" s="165">
        <v>0.61661469124247736</v>
      </c>
      <c r="E11" s="165">
        <v>0.60859033276423524</v>
      </c>
      <c r="H11" s="162"/>
      <c r="I11" s="162"/>
    </row>
    <row r="12" spans="1:9" ht="20.149999999999999" customHeight="1" thickBot="1">
      <c r="B12" s="6" t="s">
        <v>56</v>
      </c>
      <c r="C12" s="5"/>
      <c r="D12" s="164">
        <v>2.8626070166908604</v>
      </c>
      <c r="E12" s="164">
        <v>2.8765014926675647</v>
      </c>
      <c r="H12" s="162"/>
      <c r="I12" s="162"/>
    </row>
    <row r="13" spans="1:9" ht="26.25" customHeight="1" thickBot="1">
      <c r="B13" s="7" t="s">
        <v>120</v>
      </c>
      <c r="C13" s="8"/>
      <c r="D13" s="165">
        <v>34.930623891705203</v>
      </c>
      <c r="E13" s="165">
        <v>35.539938227424273</v>
      </c>
      <c r="H13" s="162"/>
      <c r="I13" s="162"/>
    </row>
    <row r="14" spans="1:9" ht="20.149999999999999" customHeight="1" thickBot="1">
      <c r="B14" s="6" t="s">
        <v>55</v>
      </c>
      <c r="C14" s="5" t="s">
        <v>27</v>
      </c>
      <c r="D14" s="164">
        <v>41.247415249018395</v>
      </c>
      <c r="E14" s="164">
        <v>40.87507806031816</v>
      </c>
      <c r="H14" s="162"/>
      <c r="I14" s="162"/>
    </row>
    <row r="15" spans="1:9" s="14" customFormat="1" ht="20.149999999999999" customHeight="1">
      <c r="B15" s="37" t="s">
        <v>35</v>
      </c>
      <c r="C15" s="37"/>
      <c r="D15" s="161"/>
      <c r="E15" s="161"/>
      <c r="F15" s="4"/>
      <c r="G15" s="4"/>
      <c r="H15" s="162"/>
      <c r="I15" s="162"/>
    </row>
    <row r="16" spans="1:9" ht="20.149999999999999" customHeight="1" thickBot="1">
      <c r="B16" s="6" t="s">
        <v>41</v>
      </c>
      <c r="C16" s="5" t="s">
        <v>28</v>
      </c>
      <c r="D16" s="164">
        <v>10.438630322846638</v>
      </c>
      <c r="E16" s="164">
        <v>10.412699906755691</v>
      </c>
      <c r="H16" s="162"/>
      <c r="I16" s="162"/>
    </row>
    <row r="17" spans="2:9" ht="20.149999999999999" customHeight="1" thickBot="1">
      <c r="B17" s="7" t="s">
        <v>42</v>
      </c>
      <c r="C17" s="8" t="s">
        <v>29</v>
      </c>
      <c r="D17" s="165">
        <v>4.9979072749525697</v>
      </c>
      <c r="E17" s="165">
        <v>4.9502738253446275</v>
      </c>
      <c r="H17" s="162"/>
      <c r="I17" s="162"/>
    </row>
    <row r="18" spans="2:9" ht="20.149999999999999" customHeight="1" thickBot="1">
      <c r="B18" s="6" t="s">
        <v>43</v>
      </c>
      <c r="C18" s="5" t="s">
        <v>30</v>
      </c>
      <c r="D18" s="164">
        <v>17.857450169906386</v>
      </c>
      <c r="E18" s="164">
        <v>17.97146305706562</v>
      </c>
      <c r="H18" s="162"/>
      <c r="I18" s="162"/>
    </row>
    <row r="19" spans="2:9" ht="20.149999999999999" customHeight="1" thickBot="1">
      <c r="B19" s="7" t="s">
        <v>58</v>
      </c>
      <c r="C19" s="8"/>
      <c r="D19" s="165">
        <v>1.4196933350167644</v>
      </c>
      <c r="E19" s="165">
        <v>1.4271140627834562</v>
      </c>
      <c r="H19" s="162"/>
      <c r="I19" s="162"/>
    </row>
    <row r="20" spans="2:9" ht="20.149999999999999" customHeight="1" thickBot="1">
      <c r="B20" s="6" t="s">
        <v>44</v>
      </c>
      <c r="C20" s="5" t="s">
        <v>13</v>
      </c>
      <c r="D20" s="164">
        <v>2.443937565021471</v>
      </c>
      <c r="E20" s="164">
        <v>2.3397619216817054</v>
      </c>
      <c r="H20" s="162"/>
      <c r="I20" s="162"/>
    </row>
    <row r="21" spans="2:9" ht="20.149999999999999" customHeight="1" thickBot="1">
      <c r="B21" s="7" t="s">
        <v>45</v>
      </c>
      <c r="C21" s="8" t="s">
        <v>31</v>
      </c>
      <c r="D21" s="165">
        <v>0.9923661433580403</v>
      </c>
      <c r="E21" s="165">
        <v>0.93713823456113621</v>
      </c>
      <c r="H21" s="162"/>
      <c r="I21" s="162"/>
    </row>
    <row r="22" spans="2:9" ht="20.149999999999999" customHeight="1" thickBot="1">
      <c r="B22" s="6" t="s">
        <v>46</v>
      </c>
      <c r="C22" s="5" t="s">
        <v>32</v>
      </c>
      <c r="D22" s="164">
        <v>2.2316186269971143</v>
      </c>
      <c r="E22" s="164">
        <v>2.0892157038003805</v>
      </c>
      <c r="H22" s="162"/>
      <c r="I22" s="162"/>
    </row>
    <row r="23" spans="2:9" ht="20.149999999999999" customHeight="1" thickBot="1">
      <c r="B23" s="7" t="s">
        <v>47</v>
      </c>
      <c r="C23" s="8" t="s">
        <v>33</v>
      </c>
      <c r="D23" s="165">
        <v>0.70291489349411751</v>
      </c>
      <c r="E23" s="165">
        <v>0.59613725767048931</v>
      </c>
      <c r="H23" s="162"/>
      <c r="I23" s="162"/>
    </row>
    <row r="24" spans="2:9" ht="20.149999999999999" customHeight="1" thickBot="1">
      <c r="B24" s="6" t="s">
        <v>57</v>
      </c>
      <c r="C24" s="5"/>
      <c r="D24" s="164">
        <v>1.5825939769168214</v>
      </c>
      <c r="E24" s="166">
        <v>1.5783881534385025</v>
      </c>
      <c r="H24" s="162"/>
      <c r="I24" s="162"/>
    </row>
    <row r="25" spans="2:9" ht="17.25" customHeight="1" thickTop="1">
      <c r="B25" s="189" t="s">
        <v>199</v>
      </c>
      <c r="C25" s="190"/>
      <c r="D25" s="190"/>
      <c r="E25" s="4"/>
    </row>
    <row r="26" spans="2:9">
      <c r="B26" s="38"/>
      <c r="C26" s="39"/>
      <c r="D26" s="39"/>
      <c r="E26" s="39"/>
    </row>
    <row r="27" spans="2:9">
      <c r="D27" s="26"/>
      <c r="E27" s="26"/>
    </row>
    <row r="28" spans="2:9">
      <c r="D28" s="27"/>
      <c r="E28" s="27"/>
    </row>
    <row r="29" spans="2:9">
      <c r="D29" s="26"/>
      <c r="E29" s="26"/>
    </row>
    <row r="30" spans="2:9">
      <c r="D30" s="25"/>
      <c r="E30" s="25"/>
    </row>
  </sheetData>
  <mergeCells count="3">
    <mergeCell ref="B2:D2"/>
    <mergeCell ref="B3:D3"/>
    <mergeCell ref="B25:D25"/>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14"/>
  <sheetViews>
    <sheetView showGridLines="0" zoomScaleNormal="100" workbookViewId="0">
      <selection activeCell="B2" sqref="B2:E11"/>
    </sheetView>
  </sheetViews>
  <sheetFormatPr baseColWidth="10" defaultColWidth="11.453125" defaultRowHeight="14"/>
  <cols>
    <col min="1" max="1" width="2.7265625" style="14" customWidth="1"/>
    <col min="2" max="2" width="22.26953125" style="20" customWidth="1"/>
    <col min="3" max="4" width="15" style="20" customWidth="1"/>
    <col min="5" max="6" width="16" style="20" customWidth="1"/>
    <col min="7" max="16384" width="11.453125" style="4"/>
  </cols>
  <sheetData>
    <row r="1" spans="1:9" ht="14.5">
      <c r="A1" s="170" t="s">
        <v>346</v>
      </c>
    </row>
    <row r="2" spans="1:9" ht="37.5" customHeight="1">
      <c r="B2" s="172" t="s">
        <v>271</v>
      </c>
      <c r="C2" s="172"/>
      <c r="D2" s="172"/>
      <c r="E2" s="119"/>
      <c r="F2" s="4"/>
    </row>
    <row r="3" spans="1:9" ht="14.5" thickBot="1">
      <c r="B3" s="188" t="s">
        <v>48</v>
      </c>
      <c r="C3" s="188"/>
      <c r="D3" s="188"/>
      <c r="E3" s="121"/>
      <c r="F3" s="4"/>
    </row>
    <row r="4" spans="1:9" ht="31.5" customHeight="1" thickBot="1">
      <c r="B4" s="5"/>
      <c r="C4" s="193">
        <v>2018</v>
      </c>
      <c r="D4" s="192"/>
      <c r="E4" s="191">
        <v>2019</v>
      </c>
      <c r="F4" s="192"/>
    </row>
    <row r="5" spans="1:9" ht="38.25" customHeight="1" thickBot="1">
      <c r="B5" s="5"/>
      <c r="C5" s="123" t="s">
        <v>275</v>
      </c>
      <c r="D5" s="123" t="s">
        <v>276</v>
      </c>
      <c r="E5" s="123" t="s">
        <v>275</v>
      </c>
      <c r="F5" s="123" t="s">
        <v>276</v>
      </c>
    </row>
    <row r="6" spans="1:9" ht="20.149999999999999" customHeight="1" thickBot="1">
      <c r="B6" s="7" t="s">
        <v>272</v>
      </c>
      <c r="C6" s="125">
        <v>0.38500000000000001</v>
      </c>
      <c r="D6" s="125">
        <v>0.38100000000000001</v>
      </c>
      <c r="E6" s="125">
        <v>0.39100000000000001</v>
      </c>
      <c r="F6" s="125">
        <v>0.38100000000000001</v>
      </c>
    </row>
    <row r="7" spans="1:9" s="14" customFormat="1" ht="20.149999999999999" customHeight="1">
      <c r="B7" s="122" t="s">
        <v>274</v>
      </c>
      <c r="C7" s="127">
        <v>0.41199999999999998</v>
      </c>
      <c r="D7" s="127">
        <v>0.40699999999999997</v>
      </c>
      <c r="E7" s="127">
        <v>0.40899999999999997</v>
      </c>
      <c r="F7" s="127">
        <v>0.4</v>
      </c>
      <c r="G7" s="4"/>
      <c r="H7" s="4"/>
      <c r="I7" s="4"/>
    </row>
    <row r="8" spans="1:9" ht="20.149999999999999" customHeight="1" thickBot="1">
      <c r="B8" s="7" t="s">
        <v>273</v>
      </c>
      <c r="C8" s="125">
        <v>2.7E-2</v>
      </c>
      <c r="D8" s="125">
        <v>2.5999999999999999E-2</v>
      </c>
      <c r="E8" s="126">
        <v>1.7999999999999999E-2</v>
      </c>
      <c r="F8" s="126">
        <v>1.9E-2</v>
      </c>
    </row>
    <row r="9" spans="1:9" ht="14.5" thickTop="1">
      <c r="B9" s="189" t="s">
        <v>199</v>
      </c>
      <c r="C9" s="190"/>
      <c r="D9" s="190"/>
      <c r="E9" s="120"/>
      <c r="F9" s="4"/>
    </row>
    <row r="10" spans="1:9">
      <c r="B10" s="38"/>
      <c r="C10" s="39"/>
      <c r="D10" s="39"/>
      <c r="E10" s="39"/>
      <c r="F10" s="39"/>
    </row>
    <row r="11" spans="1:9">
      <c r="C11" s="26"/>
      <c r="D11" s="26"/>
      <c r="E11" s="26"/>
      <c r="F11" s="26"/>
    </row>
    <row r="12" spans="1:9">
      <c r="C12" s="27"/>
      <c r="D12" s="27"/>
      <c r="E12" s="27"/>
      <c r="F12" s="27"/>
    </row>
    <row r="13" spans="1:9">
      <c r="C13" s="26"/>
      <c r="D13" s="26"/>
      <c r="E13" s="26"/>
      <c r="F13" s="26"/>
    </row>
    <row r="14" spans="1:9">
      <c r="C14" s="25"/>
      <c r="D14" s="25"/>
      <c r="E14" s="25"/>
      <c r="F14" s="25"/>
    </row>
  </sheetData>
  <mergeCells count="5">
    <mergeCell ref="B2:D2"/>
    <mergeCell ref="B3:D3"/>
    <mergeCell ref="B9:D9"/>
    <mergeCell ref="E4:F4"/>
    <mergeCell ref="C4:D4"/>
  </mergeCells>
  <hyperlinks>
    <hyperlink ref="A1" location="Indice!B8"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55"/>
  <sheetViews>
    <sheetView showGridLines="0" zoomScaleNormal="100" workbookViewId="0">
      <selection activeCell="B2" sqref="B2:E11"/>
    </sheetView>
  </sheetViews>
  <sheetFormatPr baseColWidth="10" defaultColWidth="11.453125" defaultRowHeight="13.5"/>
  <cols>
    <col min="1" max="1" width="2.7265625" style="14" customWidth="1"/>
    <col min="2" max="2" width="35.7265625" style="20" customWidth="1"/>
    <col min="3" max="3" width="7.453125" style="20" customWidth="1"/>
    <col min="4" max="6" width="10.7265625" style="20" customWidth="1"/>
    <col min="7" max="16384" width="11.453125" style="20"/>
  </cols>
  <sheetData>
    <row r="1" spans="1:6" ht="20.149999999999999" customHeight="1">
      <c r="A1" s="170" t="s">
        <v>346</v>
      </c>
    </row>
    <row r="2" spans="1:6" s="22" customFormat="1" ht="28.5" customHeight="1">
      <c r="A2" s="14"/>
      <c r="B2" s="196" t="s">
        <v>229</v>
      </c>
      <c r="C2" s="196"/>
      <c r="D2" s="196"/>
      <c r="E2" s="196"/>
      <c r="F2" s="196"/>
    </row>
    <row r="3" spans="1:6" s="22" customFormat="1" ht="10" customHeight="1" thickBot="1">
      <c r="A3" s="14"/>
      <c r="B3" s="29"/>
      <c r="C3" s="29"/>
      <c r="D3" s="28"/>
      <c r="E3" s="28"/>
      <c r="F3" s="28"/>
    </row>
    <row r="4" spans="1:6" s="14" customFormat="1" ht="27" customHeight="1" thickBot="1">
      <c r="B4" s="5"/>
      <c r="C4" s="30" t="s">
        <v>6</v>
      </c>
      <c r="D4" s="30">
        <v>2017</v>
      </c>
      <c r="E4" s="30">
        <v>2018</v>
      </c>
      <c r="F4" s="30">
        <v>2019</v>
      </c>
    </row>
    <row r="5" spans="1:6" s="14" customFormat="1" ht="20.149999999999999" customHeight="1">
      <c r="B5" s="176" t="s">
        <v>7</v>
      </c>
      <c r="C5" s="177"/>
      <c r="D5" s="177"/>
      <c r="E5" s="177"/>
      <c r="F5" s="177"/>
    </row>
    <row r="6" spans="1:6" s="14" customFormat="1" ht="20.149999999999999" customHeight="1" thickBot="1">
      <c r="B6" s="6" t="s">
        <v>116</v>
      </c>
      <c r="C6" s="5" t="s">
        <v>8</v>
      </c>
      <c r="D6" s="31">
        <v>-3.0783173385668929</v>
      </c>
      <c r="E6" s="31">
        <v>-2.7</v>
      </c>
      <c r="F6" s="31">
        <v>-1.8</v>
      </c>
    </row>
    <row r="7" spans="1:6" s="14" customFormat="1" ht="20.149999999999999" customHeight="1" thickBot="1">
      <c r="B7" s="7" t="s">
        <v>115</v>
      </c>
      <c r="C7" s="8" t="s">
        <v>9</v>
      </c>
      <c r="D7" s="32">
        <v>-1.8893630301829945</v>
      </c>
      <c r="E7" s="32">
        <v>-1.5</v>
      </c>
      <c r="F7" s="32">
        <v>-0.4</v>
      </c>
    </row>
    <row r="8" spans="1:6" s="14" customFormat="1" ht="20.149999999999999" customHeight="1" thickBot="1">
      <c r="B8" s="6" t="s">
        <v>114</v>
      </c>
      <c r="C8" s="5" t="s">
        <v>10</v>
      </c>
      <c r="D8" s="31">
        <v>-0.36276524690071926</v>
      </c>
      <c r="E8" s="31">
        <v>-0.3</v>
      </c>
      <c r="F8" s="31">
        <v>-0.3</v>
      </c>
    </row>
    <row r="9" spans="1:6" s="14" customFormat="1" ht="20.149999999999999" customHeight="1" thickBot="1">
      <c r="B9" s="7" t="s">
        <v>113</v>
      </c>
      <c r="C9" s="8" t="s">
        <v>11</v>
      </c>
      <c r="D9" s="32">
        <v>0.61209669052806315</v>
      </c>
      <c r="E9" s="32">
        <v>0.6</v>
      </c>
      <c r="F9" s="32">
        <v>0</v>
      </c>
    </row>
    <row r="10" spans="1:6" s="14" customFormat="1" ht="20.149999999999999" customHeight="1" thickBot="1">
      <c r="B10" s="6" t="s">
        <v>112</v>
      </c>
      <c r="C10" s="5" t="s">
        <v>12</v>
      </c>
      <c r="D10" s="31">
        <v>-1.4382857520112422</v>
      </c>
      <c r="E10" s="31">
        <v>-1.5</v>
      </c>
      <c r="F10" s="31">
        <v>-1.1000000000000001</v>
      </c>
    </row>
    <row r="11" spans="1:6" s="14" customFormat="1" ht="20.149999999999999" customHeight="1">
      <c r="B11" s="176" t="s">
        <v>111</v>
      </c>
      <c r="C11" s="177"/>
      <c r="D11" s="177"/>
      <c r="E11" s="177"/>
      <c r="F11" s="177"/>
    </row>
    <row r="12" spans="1:6" s="14" customFormat="1" ht="20.149999999999999" customHeight="1" thickBot="1">
      <c r="B12" s="6" t="s">
        <v>110</v>
      </c>
      <c r="C12" s="5" t="s">
        <v>13</v>
      </c>
      <c r="D12" s="31">
        <v>2.5565046955421287</v>
      </c>
      <c r="E12" s="31">
        <v>2.443937565021471</v>
      </c>
      <c r="F12" s="31">
        <v>2.3439054901179137</v>
      </c>
    </row>
    <row r="13" spans="1:6" s="14" customFormat="1" ht="20.149999999999999" customHeight="1" thickBot="1">
      <c r="B13" s="7" t="s">
        <v>109</v>
      </c>
      <c r="C13" s="8"/>
      <c r="D13" s="32">
        <f>D6+D12</f>
        <v>-0.52181264302476427</v>
      </c>
      <c r="E13" s="32">
        <f t="shared" ref="E13" si="0">E6+E12</f>
        <v>-0.25606243497852921</v>
      </c>
      <c r="F13" s="32">
        <v>0.6</v>
      </c>
    </row>
    <row r="14" spans="1:6" s="14" customFormat="1" ht="20.149999999999999" customHeight="1" thickBot="1">
      <c r="B14" s="6" t="s">
        <v>108</v>
      </c>
      <c r="C14" s="5"/>
      <c r="D14" s="31">
        <v>-0.11257564481782512</v>
      </c>
      <c r="E14" s="31">
        <v>-0.2251016948216753</v>
      </c>
      <c r="F14" s="31">
        <v>-0.1</v>
      </c>
    </row>
    <row r="15" spans="1:6" s="14" customFormat="1" ht="20.149999999999999" customHeight="1" thickBot="1">
      <c r="B15" s="7" t="s">
        <v>14</v>
      </c>
      <c r="C15" s="8"/>
      <c r="D15" s="32">
        <v>-4.3655288219431418E-2</v>
      </c>
      <c r="E15" s="32">
        <v>-7.6654916215363614E-3</v>
      </c>
      <c r="F15" s="32">
        <v>0</v>
      </c>
    </row>
    <row r="16" spans="1:6" s="14" customFormat="1" ht="20.149999999999999" customHeight="1" thickBot="1">
      <c r="B16" s="6" t="s">
        <v>107</v>
      </c>
      <c r="C16" s="5"/>
      <c r="D16" s="62">
        <v>3</v>
      </c>
      <c r="E16" s="62">
        <v>2.6</v>
      </c>
      <c r="F16" s="62">
        <v>2.2999999999999998</v>
      </c>
    </row>
    <row r="17" spans="2:6" s="14" customFormat="1" ht="20.149999999999999" customHeight="1" thickBot="1">
      <c r="B17" s="7" t="s">
        <v>106</v>
      </c>
      <c r="C17" s="8"/>
      <c r="D17" s="32">
        <v>0.9</v>
      </c>
      <c r="E17" s="32">
        <v>1.1000000000000001</v>
      </c>
      <c r="F17" s="32">
        <v>1.3</v>
      </c>
    </row>
    <row r="18" spans="2:6" s="14" customFormat="1" ht="20.149999999999999" customHeight="1" thickBot="1">
      <c r="B18" s="6" t="s">
        <v>82</v>
      </c>
      <c r="C18" s="5"/>
      <c r="D18" s="31"/>
      <c r="E18" s="31"/>
      <c r="F18" s="31"/>
    </row>
    <row r="19" spans="2:6" s="14" customFormat="1" ht="20.149999999999999" customHeight="1" thickBot="1">
      <c r="B19" s="7" t="s">
        <v>15</v>
      </c>
      <c r="C19" s="8"/>
      <c r="D19" s="32">
        <v>0.1</v>
      </c>
      <c r="E19" s="32">
        <v>0.1</v>
      </c>
      <c r="F19" s="32">
        <v>0.3</v>
      </c>
    </row>
    <row r="20" spans="2:6" s="14" customFormat="1" ht="20.149999999999999" customHeight="1" thickBot="1">
      <c r="B20" s="6" t="s">
        <v>16</v>
      </c>
      <c r="C20" s="5"/>
      <c r="D20" s="62">
        <v>0.3</v>
      </c>
      <c r="E20" s="62">
        <v>0.4</v>
      </c>
      <c r="F20" s="62">
        <v>0.5</v>
      </c>
    </row>
    <row r="21" spans="2:6" s="14" customFormat="1" ht="20.149999999999999" customHeight="1" thickBot="1">
      <c r="B21" s="7" t="s">
        <v>17</v>
      </c>
      <c r="C21" s="8"/>
      <c r="D21" s="32">
        <v>0.5</v>
      </c>
      <c r="E21" s="32">
        <v>0.5</v>
      </c>
      <c r="F21" s="32">
        <v>0.5</v>
      </c>
    </row>
    <row r="22" spans="2:6" s="14" customFormat="1" ht="20.149999999999999" customHeight="1" thickBot="1">
      <c r="B22" s="6" t="s">
        <v>18</v>
      </c>
      <c r="C22" s="5"/>
      <c r="D22" s="62">
        <v>-1.4</v>
      </c>
      <c r="E22" s="62">
        <v>0.1</v>
      </c>
      <c r="F22" s="62">
        <v>1.1000000000000001</v>
      </c>
    </row>
    <row r="23" spans="2:6" s="14" customFormat="1" ht="20.149999999999999" customHeight="1" thickBot="1">
      <c r="B23" s="7" t="s">
        <v>19</v>
      </c>
      <c r="C23" s="8"/>
      <c r="D23" s="32">
        <v>-0.7</v>
      </c>
      <c r="E23" s="32">
        <v>0.1</v>
      </c>
      <c r="F23" s="32">
        <v>0.6</v>
      </c>
    </row>
    <row r="24" spans="2:6" s="14" customFormat="1" ht="20.149999999999999" customHeight="1" thickBot="1">
      <c r="B24" s="6" t="s">
        <v>105</v>
      </c>
      <c r="C24" s="5"/>
      <c r="D24" s="31">
        <v>-2.2999999999999998</v>
      </c>
      <c r="E24" s="31">
        <v>-2.8</v>
      </c>
      <c r="F24" s="31">
        <v>-2.4</v>
      </c>
    </row>
    <row r="25" spans="2:6" s="14" customFormat="1" ht="20.149999999999999" customHeight="1" thickBot="1">
      <c r="B25" s="7" t="s">
        <v>104</v>
      </c>
      <c r="C25" s="8"/>
      <c r="D25" s="32">
        <v>0.2</v>
      </c>
      <c r="E25" s="32">
        <v>-0.3</v>
      </c>
      <c r="F25" s="32">
        <v>0</v>
      </c>
    </row>
    <row r="26" spans="2:6" s="14" customFormat="1" ht="20.149999999999999" customHeight="1" thickBot="1">
      <c r="B26" s="33" t="s">
        <v>103</v>
      </c>
      <c r="C26" s="47"/>
      <c r="D26" s="62">
        <v>-2.2000000000000002</v>
      </c>
      <c r="E26" s="62">
        <v>-2.6</v>
      </c>
      <c r="F26" s="62">
        <v>-2.2000000000000002</v>
      </c>
    </row>
    <row r="27" spans="2:6" s="14" customFormat="1" ht="12" customHeight="1" thickTop="1">
      <c r="B27" s="189" t="s">
        <v>102</v>
      </c>
      <c r="C27" s="190"/>
      <c r="D27" s="190"/>
      <c r="E27" s="190"/>
      <c r="F27" s="48"/>
    </row>
    <row r="28" spans="2:6" s="14" customFormat="1" ht="12" customHeight="1">
      <c r="B28" s="181" t="s">
        <v>200</v>
      </c>
      <c r="C28" s="182"/>
      <c r="D28" s="182"/>
      <c r="E28" s="182"/>
      <c r="F28" s="182"/>
    </row>
    <row r="29" spans="2:6" ht="20.149999999999999" customHeight="1">
      <c r="D29" s="26"/>
      <c r="E29" s="26"/>
      <c r="F29" s="26"/>
    </row>
    <row r="30" spans="2:6" ht="14" thickBot="1">
      <c r="D30" s="27"/>
      <c r="E30" s="27"/>
      <c r="F30" s="27"/>
    </row>
    <row r="31" spans="2:6" ht="31.5" thickBot="1">
      <c r="B31" s="143"/>
      <c r="C31" s="144" t="s">
        <v>6</v>
      </c>
      <c r="D31" s="144">
        <v>2017</v>
      </c>
      <c r="E31" s="144">
        <v>2018</v>
      </c>
      <c r="F31" s="144">
        <v>2019</v>
      </c>
    </row>
    <row r="32" spans="2:6" ht="16" thickBot="1">
      <c r="B32" s="194" t="s">
        <v>7</v>
      </c>
      <c r="C32" s="195"/>
      <c r="D32" s="195"/>
      <c r="E32" s="195"/>
      <c r="F32" s="195"/>
    </row>
    <row r="33" spans="2:6" ht="16" thickBot="1">
      <c r="B33" s="145" t="s">
        <v>116</v>
      </c>
      <c r="C33" s="146" t="s">
        <v>8</v>
      </c>
      <c r="D33" s="146">
        <v>-3.1</v>
      </c>
      <c r="E33" s="146">
        <v>-2.7</v>
      </c>
      <c r="F33" s="146">
        <v>-1.8</v>
      </c>
    </row>
    <row r="34" spans="2:6" ht="16" thickBot="1">
      <c r="B34" s="147" t="s">
        <v>115</v>
      </c>
      <c r="C34" s="148" t="s">
        <v>9</v>
      </c>
      <c r="D34" s="148"/>
      <c r="E34" s="148"/>
      <c r="F34" s="148"/>
    </row>
    <row r="35" spans="2:6" ht="16" thickBot="1">
      <c r="B35" s="145" t="s">
        <v>114</v>
      </c>
      <c r="C35" s="146" t="s">
        <v>10</v>
      </c>
      <c r="D35" s="146"/>
      <c r="E35" s="146"/>
      <c r="F35" s="146"/>
    </row>
    <row r="36" spans="2:6" ht="16" thickBot="1">
      <c r="B36" s="147" t="s">
        <v>113</v>
      </c>
      <c r="C36" s="148" t="s">
        <v>11</v>
      </c>
      <c r="D36" s="148"/>
      <c r="E36" s="148"/>
      <c r="F36" s="148"/>
    </row>
    <row r="37" spans="2:6" ht="16" thickBot="1">
      <c r="B37" s="145" t="s">
        <v>112</v>
      </c>
      <c r="C37" s="146" t="s">
        <v>12</v>
      </c>
      <c r="D37" s="146"/>
      <c r="E37" s="146"/>
      <c r="F37" s="146"/>
    </row>
    <row r="38" spans="2:6" ht="16" thickBot="1">
      <c r="B38" s="194" t="s">
        <v>111</v>
      </c>
      <c r="C38" s="195"/>
      <c r="D38" s="195"/>
      <c r="E38" s="195"/>
      <c r="F38" s="195"/>
    </row>
    <row r="39" spans="2:6" ht="16" thickBot="1">
      <c r="B39" s="145" t="s">
        <v>110</v>
      </c>
      <c r="C39" s="146" t="s">
        <v>13</v>
      </c>
      <c r="D39" s="146">
        <v>2.6</v>
      </c>
      <c r="E39" s="146">
        <v>2.4</v>
      </c>
      <c r="F39" s="146">
        <v>2.2999999999999998</v>
      </c>
    </row>
    <row r="40" spans="2:6" ht="16" thickBot="1">
      <c r="B40" s="147" t="s">
        <v>109</v>
      </c>
      <c r="C40" s="148"/>
      <c r="D40" s="148">
        <v>-0.5</v>
      </c>
      <c r="E40" s="148">
        <v>-0.3</v>
      </c>
      <c r="F40" s="148">
        <v>0.6</v>
      </c>
    </row>
    <row r="41" spans="2:6" ht="31.5" thickBot="1">
      <c r="B41" s="145" t="s">
        <v>108</v>
      </c>
      <c r="C41" s="146"/>
      <c r="D41" s="146">
        <v>-0.1</v>
      </c>
      <c r="E41" s="146">
        <v>-0.2</v>
      </c>
      <c r="F41" s="146">
        <v>-0.1</v>
      </c>
    </row>
    <row r="42" spans="2:6" ht="16" thickBot="1">
      <c r="B42" s="149" t="s">
        <v>14</v>
      </c>
      <c r="C42" s="148"/>
      <c r="D42" s="148">
        <v>0</v>
      </c>
      <c r="E42" s="148">
        <v>0</v>
      </c>
      <c r="F42" s="148">
        <v>0</v>
      </c>
    </row>
    <row r="43" spans="2:6" ht="16" thickBot="1">
      <c r="B43" s="145" t="s">
        <v>107</v>
      </c>
      <c r="C43" s="146"/>
      <c r="D43" s="146">
        <v>3</v>
      </c>
      <c r="E43" s="146">
        <v>2.6</v>
      </c>
      <c r="F43" s="146">
        <v>2.2999999999999998</v>
      </c>
    </row>
    <row r="44" spans="2:6" ht="16" thickBot="1">
      <c r="B44" s="147" t="s">
        <v>106</v>
      </c>
      <c r="C44" s="148"/>
      <c r="D44" s="148">
        <v>0.9</v>
      </c>
      <c r="E44" s="148">
        <v>1.1000000000000001</v>
      </c>
      <c r="F44" s="148">
        <v>1.3</v>
      </c>
    </row>
    <row r="45" spans="2:6" ht="16" thickBot="1">
      <c r="B45" s="150" t="s">
        <v>82</v>
      </c>
      <c r="C45" s="146"/>
      <c r="D45" s="146"/>
      <c r="E45" s="146"/>
      <c r="F45" s="146"/>
    </row>
    <row r="46" spans="2:6" ht="16" thickBot="1">
      <c r="B46" s="151" t="s">
        <v>81</v>
      </c>
      <c r="C46" s="148"/>
      <c r="D46" s="148">
        <v>0.1</v>
      </c>
      <c r="E46" s="148">
        <v>0.1</v>
      </c>
      <c r="F46" s="148">
        <v>0.3</v>
      </c>
    </row>
    <row r="47" spans="2:6" ht="16" thickBot="1">
      <c r="B47" s="152" t="s">
        <v>80</v>
      </c>
      <c r="C47" s="146"/>
      <c r="D47" s="146">
        <v>0.3</v>
      </c>
      <c r="E47" s="146">
        <v>0.4</v>
      </c>
      <c r="F47" s="146">
        <v>0.5</v>
      </c>
    </row>
    <row r="48" spans="2:6" ht="31.5" thickBot="1">
      <c r="B48" s="151" t="s">
        <v>310</v>
      </c>
      <c r="C48" s="148"/>
      <c r="D48" s="148">
        <v>0.5</v>
      </c>
      <c r="E48" s="148">
        <v>0.5</v>
      </c>
      <c r="F48" s="148">
        <v>0.5</v>
      </c>
    </row>
    <row r="49" spans="2:6" ht="16" thickBot="1">
      <c r="B49" s="145" t="s">
        <v>18</v>
      </c>
      <c r="C49" s="146"/>
      <c r="D49" s="146">
        <v>-1.4</v>
      </c>
      <c r="E49" s="146">
        <v>0.1</v>
      </c>
      <c r="F49" s="146">
        <v>1.1000000000000001</v>
      </c>
    </row>
    <row r="50" spans="2:6" ht="16" thickBot="1">
      <c r="B50" s="147" t="s">
        <v>19</v>
      </c>
      <c r="C50" s="148"/>
      <c r="D50" s="148">
        <v>-0.7</v>
      </c>
      <c r="E50" s="148">
        <v>0.1</v>
      </c>
      <c r="F50" s="148">
        <v>0.6</v>
      </c>
    </row>
    <row r="51" spans="2:6" ht="16" thickBot="1">
      <c r="B51" s="145" t="s">
        <v>105</v>
      </c>
      <c r="C51" s="146"/>
      <c r="D51" s="146">
        <v>-2.2999999999999998</v>
      </c>
      <c r="E51" s="146">
        <v>-2.8</v>
      </c>
      <c r="F51" s="146">
        <v>-2.4</v>
      </c>
    </row>
    <row r="52" spans="2:6" ht="31.5" thickBot="1">
      <c r="B52" s="147" t="s">
        <v>104</v>
      </c>
      <c r="C52" s="148"/>
      <c r="D52" s="148">
        <v>0.2</v>
      </c>
      <c r="E52" s="148">
        <v>-0.3</v>
      </c>
      <c r="F52" s="148">
        <v>0</v>
      </c>
    </row>
    <row r="53" spans="2:6" ht="16" thickBot="1">
      <c r="B53" s="153" t="s">
        <v>103</v>
      </c>
      <c r="C53" s="154"/>
      <c r="D53" s="154">
        <v>-2.2000000000000002</v>
      </c>
      <c r="E53" s="154">
        <v>-2.6</v>
      </c>
      <c r="F53" s="155">
        <v>-2.2000000000000002</v>
      </c>
    </row>
    <row r="54" spans="2:6" ht="16" thickTop="1">
      <c r="B54" s="156" t="s">
        <v>311</v>
      </c>
      <c r="C54" s="157"/>
      <c r="D54" s="157"/>
      <c r="E54" s="157"/>
      <c r="F54" s="158"/>
    </row>
    <row r="55" spans="2:6" ht="15.5">
      <c r="B55" s="156" t="s">
        <v>200</v>
      </c>
      <c r="C55" s="157"/>
      <c r="D55" s="157"/>
      <c r="E55" s="157"/>
      <c r="F55" s="157"/>
    </row>
  </sheetData>
  <mergeCells count="7">
    <mergeCell ref="B32:F32"/>
    <mergeCell ref="B38:F38"/>
    <mergeCell ref="B27:E27"/>
    <mergeCell ref="B2:F2"/>
    <mergeCell ref="B5:F5"/>
    <mergeCell ref="B11:F11"/>
    <mergeCell ref="B28:F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D17"/>
  <sheetViews>
    <sheetView showGridLines="0" zoomScaleNormal="100" workbookViewId="0">
      <selection activeCell="B2" sqref="B2:E11"/>
    </sheetView>
  </sheetViews>
  <sheetFormatPr baseColWidth="10" defaultColWidth="11.453125" defaultRowHeight="13.5"/>
  <cols>
    <col min="1" max="1" width="2.7265625" style="14" customWidth="1"/>
    <col min="2" max="2" width="38.453125" style="20" customWidth="1"/>
    <col min="3" max="4" width="10.7265625" style="20" customWidth="1"/>
    <col min="5" max="16384" width="11.453125" style="20"/>
  </cols>
  <sheetData>
    <row r="1" spans="1:4" ht="20.149999999999999" customHeight="1">
      <c r="A1" s="170" t="s">
        <v>346</v>
      </c>
    </row>
    <row r="2" spans="1:4" s="22" customFormat="1" ht="20.149999999999999" customHeight="1">
      <c r="A2" s="14"/>
      <c r="B2" s="196" t="s">
        <v>319</v>
      </c>
      <c r="C2" s="196"/>
      <c r="D2" s="196"/>
    </row>
    <row r="3" spans="1:4" s="22" customFormat="1" ht="10" customHeight="1" thickBot="1">
      <c r="A3" s="14"/>
      <c r="B3" s="159"/>
      <c r="C3" s="28"/>
      <c r="D3" s="28"/>
    </row>
    <row r="4" spans="1:4" s="14" customFormat="1" ht="27" customHeight="1" thickBot="1">
      <c r="B4" s="5"/>
      <c r="C4" s="160">
        <v>2018</v>
      </c>
      <c r="D4" s="160">
        <v>2019</v>
      </c>
    </row>
    <row r="5" spans="1:4" s="14" customFormat="1" ht="20.149999999999999" customHeight="1" thickBot="1">
      <c r="B5" s="7" t="s">
        <v>320</v>
      </c>
      <c r="C5" s="43">
        <v>1211.8</v>
      </c>
      <c r="D5" s="43">
        <v>1261.3</v>
      </c>
    </row>
    <row r="6" spans="1:4" s="14" customFormat="1" ht="20.149999999999999" customHeight="1" thickBot="1">
      <c r="B6" s="6" t="s">
        <v>321</v>
      </c>
      <c r="C6" s="31">
        <v>499.8</v>
      </c>
      <c r="D6" s="31">
        <v>515.6</v>
      </c>
    </row>
    <row r="7" spans="1:4" s="14" customFormat="1" ht="20.149999999999999" customHeight="1" thickBot="1">
      <c r="B7" s="7" t="s">
        <v>323</v>
      </c>
      <c r="C7" s="32">
        <v>29.6</v>
      </c>
      <c r="D7" s="32">
        <v>29.5</v>
      </c>
    </row>
    <row r="8" spans="1:4" s="14" customFormat="1" ht="20.149999999999999" customHeight="1" thickBot="1">
      <c r="B8" s="6" t="s">
        <v>322</v>
      </c>
      <c r="C8" s="62">
        <v>5.2</v>
      </c>
      <c r="D8" s="62">
        <v>5.4</v>
      </c>
    </row>
    <row r="9" spans="1:4" s="14" customFormat="1" ht="20.149999999999999" customHeight="1" thickBot="1">
      <c r="B9" s="7" t="s">
        <v>324</v>
      </c>
      <c r="C9" s="32">
        <v>21.8</v>
      </c>
      <c r="D9" s="32">
        <v>20.9</v>
      </c>
    </row>
    <row r="10" spans="1:4" s="14" customFormat="1" ht="20.149999999999999" customHeight="1" thickBot="1">
      <c r="B10" s="6" t="s">
        <v>325</v>
      </c>
      <c r="C10" s="31">
        <v>21.3</v>
      </c>
      <c r="D10" s="31">
        <v>20.9</v>
      </c>
    </row>
    <row r="11" spans="1:4" s="14" customFormat="1" ht="20.149999999999999" customHeight="1" thickBot="1">
      <c r="B11" s="7" t="s">
        <v>326</v>
      </c>
      <c r="C11" s="32">
        <v>-1.7</v>
      </c>
      <c r="D11" s="32">
        <v>-1.7</v>
      </c>
    </row>
    <row r="12" spans="1:4" s="14" customFormat="1" ht="20.149999999999999" customHeight="1" thickBot="1">
      <c r="B12" s="6" t="s">
        <v>327</v>
      </c>
      <c r="C12" s="62">
        <v>-0.9</v>
      </c>
      <c r="D12" s="62">
        <v>7.4</v>
      </c>
    </row>
    <row r="13" spans="1:4" s="14" customFormat="1" ht="30" customHeight="1" thickBot="1">
      <c r="B13" s="61" t="s">
        <v>328</v>
      </c>
      <c r="C13" s="62">
        <v>467.1</v>
      </c>
      <c r="D13" s="62">
        <v>474.9</v>
      </c>
    </row>
    <row r="14" spans="1:4" s="14" customFormat="1" ht="20.149999999999999" customHeight="1" thickBot="1">
      <c r="B14" s="7" t="s">
        <v>329</v>
      </c>
      <c r="C14" s="32"/>
      <c r="D14" s="32">
        <v>1.7</v>
      </c>
    </row>
    <row r="15" spans="1:4" s="14" customFormat="1" ht="12" customHeight="1">
      <c r="B15" s="181" t="s">
        <v>200</v>
      </c>
      <c r="C15" s="182"/>
      <c r="D15" s="182"/>
    </row>
    <row r="16" spans="1:4" ht="56.25" customHeight="1">
      <c r="B16" s="181" t="s">
        <v>330</v>
      </c>
      <c r="C16" s="182"/>
      <c r="D16" s="182"/>
    </row>
    <row r="17" spans="3:4">
      <c r="C17" s="27"/>
      <c r="D17" s="27"/>
    </row>
  </sheetData>
  <mergeCells count="3">
    <mergeCell ref="B16:D16"/>
    <mergeCell ref="B2:D2"/>
    <mergeCell ref="B15:D15"/>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23"/>
  <sheetViews>
    <sheetView showGridLines="0" zoomScaleNormal="100" workbookViewId="0">
      <selection activeCell="B2" sqref="B2:E11"/>
    </sheetView>
  </sheetViews>
  <sheetFormatPr baseColWidth="10" defaultColWidth="11.453125" defaultRowHeight="14"/>
  <cols>
    <col min="1" max="1" width="2.7265625" style="14" customWidth="1"/>
    <col min="2" max="2" width="62.26953125" style="20" customWidth="1"/>
    <col min="3" max="3" width="15" style="20" customWidth="1"/>
    <col min="4" max="16384" width="11.453125" style="4"/>
  </cols>
  <sheetData>
    <row r="1" spans="1:3" ht="14.5">
      <c r="A1" s="170" t="s">
        <v>346</v>
      </c>
    </row>
    <row r="2" spans="1:3" ht="27" customHeight="1">
      <c r="B2" s="172" t="s">
        <v>296</v>
      </c>
      <c r="C2" s="172"/>
    </row>
    <row r="3" spans="1:3" ht="14.5" thickBot="1">
      <c r="B3" s="188" t="s">
        <v>284</v>
      </c>
      <c r="C3" s="188"/>
    </row>
    <row r="4" spans="1:3" ht="31.5" customHeight="1" thickBot="1">
      <c r="B4" s="124" t="s">
        <v>285</v>
      </c>
      <c r="C4" s="124" t="s">
        <v>286</v>
      </c>
    </row>
    <row r="5" spans="1:3" ht="20.149999999999999" customHeight="1" thickBot="1">
      <c r="B5" s="6" t="s">
        <v>288</v>
      </c>
      <c r="C5" s="133">
        <v>1775.5</v>
      </c>
    </row>
    <row r="6" spans="1:3" ht="20.149999999999999" customHeight="1" thickBot="1">
      <c r="B6" s="7" t="s">
        <v>289</v>
      </c>
      <c r="C6" s="134">
        <v>-260</v>
      </c>
    </row>
    <row r="7" spans="1:3" ht="20.149999999999999" customHeight="1" thickBot="1">
      <c r="B7" s="6" t="s">
        <v>312</v>
      </c>
      <c r="C7" s="133">
        <f>1350-500</f>
        <v>850</v>
      </c>
    </row>
    <row r="8" spans="1:3" ht="20.149999999999999" customHeight="1" thickBot="1">
      <c r="B8" s="7" t="s">
        <v>290</v>
      </c>
      <c r="C8" s="134">
        <v>1200</v>
      </c>
    </row>
    <row r="9" spans="1:3" ht="20.149999999999999" customHeight="1" thickBot="1">
      <c r="B9" s="6" t="s">
        <v>277</v>
      </c>
      <c r="C9" s="133">
        <v>328</v>
      </c>
    </row>
    <row r="10" spans="1:3" ht="20.149999999999999" customHeight="1" thickBot="1">
      <c r="B10" s="7" t="s">
        <v>278</v>
      </c>
      <c r="C10" s="134">
        <v>670</v>
      </c>
    </row>
    <row r="11" spans="1:3" ht="20.149999999999999" customHeight="1" thickBot="1">
      <c r="B11" s="6" t="s">
        <v>279</v>
      </c>
      <c r="C11" s="133">
        <v>-34.5</v>
      </c>
    </row>
    <row r="12" spans="1:3" ht="26.25" customHeight="1" thickBot="1">
      <c r="B12" s="7" t="s">
        <v>280</v>
      </c>
      <c r="C12" s="134">
        <v>-17.600000000000001</v>
      </c>
    </row>
    <row r="13" spans="1:3" ht="26.25" customHeight="1" thickBot="1">
      <c r="B13" s="6" t="s">
        <v>282</v>
      </c>
      <c r="C13" s="133">
        <v>339</v>
      </c>
    </row>
    <row r="14" spans="1:3" ht="20.149999999999999" customHeight="1" thickBot="1">
      <c r="B14" s="7" t="s">
        <v>281</v>
      </c>
      <c r="C14" s="134">
        <v>218</v>
      </c>
    </row>
    <row r="15" spans="1:3" ht="20.149999999999999" customHeight="1" thickBot="1">
      <c r="B15" s="6" t="s">
        <v>283</v>
      </c>
      <c r="C15" s="133">
        <v>110</v>
      </c>
    </row>
    <row r="16" spans="1:3" ht="19.5" customHeight="1" thickBot="1">
      <c r="B16" s="7" t="s">
        <v>309</v>
      </c>
      <c r="C16" s="134">
        <v>500</v>
      </c>
    </row>
    <row r="17" spans="2:3" ht="20.149999999999999" customHeight="1" thickBot="1">
      <c r="B17" s="135" t="s">
        <v>287</v>
      </c>
      <c r="C17" s="136">
        <f>SUM(C5:C16)</f>
        <v>5678.4</v>
      </c>
    </row>
    <row r="18" spans="2:3" ht="14.5" thickTop="1">
      <c r="B18" s="189" t="s">
        <v>199</v>
      </c>
      <c r="C18" s="190"/>
    </row>
    <row r="19" spans="2:3">
      <c r="B19" s="38"/>
      <c r="C19" s="39"/>
    </row>
    <row r="20" spans="2:3">
      <c r="C20" s="26"/>
    </row>
    <row r="21" spans="2:3">
      <c r="C21" s="27"/>
    </row>
    <row r="22" spans="2:3">
      <c r="C22" s="26"/>
    </row>
    <row r="23" spans="2:3">
      <c r="C23" s="25"/>
    </row>
  </sheetData>
  <mergeCells count="3">
    <mergeCell ref="B2:C2"/>
    <mergeCell ref="B3:C3"/>
    <mergeCell ref="B18:C18"/>
  </mergeCells>
  <hyperlinks>
    <hyperlink ref="A1" location="Indice!B8"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22"/>
  <sheetViews>
    <sheetView zoomScaleNormal="100" workbookViewId="0">
      <pane ySplit="2" topLeftCell="A3" activePane="bottomLeft" state="frozen"/>
      <selection activeCell="B2" sqref="B2:E11"/>
      <selection pane="bottomLeft" activeCell="B2" sqref="B2:E11"/>
    </sheetView>
  </sheetViews>
  <sheetFormatPr baseColWidth="10" defaultColWidth="11.453125" defaultRowHeight="14"/>
  <cols>
    <col min="1" max="1" width="2.7265625" style="14"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0" t="s">
        <v>346</v>
      </c>
      <c r="B1" s="197" t="s">
        <v>138</v>
      </c>
      <c r="C1" s="197"/>
      <c r="D1" s="197" t="s">
        <v>137</v>
      </c>
      <c r="E1" s="197" t="s">
        <v>136</v>
      </c>
      <c r="F1" s="197" t="s">
        <v>135</v>
      </c>
    </row>
    <row r="2" spans="1:6" ht="16.5" customHeight="1">
      <c r="B2" s="100" t="s">
        <v>181</v>
      </c>
      <c r="C2" s="100" t="s">
        <v>134</v>
      </c>
      <c r="D2" s="197"/>
      <c r="E2" s="197"/>
      <c r="F2" s="197"/>
    </row>
    <row r="3" spans="1:6" ht="203.25" customHeight="1">
      <c r="B3" s="198" t="s">
        <v>191</v>
      </c>
      <c r="C3" s="101" t="s">
        <v>133</v>
      </c>
      <c r="D3" s="102" t="s">
        <v>318</v>
      </c>
      <c r="E3" s="103" t="s">
        <v>242</v>
      </c>
      <c r="F3" s="103" t="s">
        <v>256</v>
      </c>
    </row>
    <row r="4" spans="1:6" ht="140.25" customHeight="1">
      <c r="B4" s="199"/>
      <c r="C4" s="200" t="s">
        <v>132</v>
      </c>
      <c r="D4" s="203" t="s">
        <v>178</v>
      </c>
      <c r="E4" s="104" t="s">
        <v>240</v>
      </c>
      <c r="F4" s="104" t="s">
        <v>244</v>
      </c>
    </row>
    <row r="5" spans="1:6" ht="207.75" customHeight="1">
      <c r="B5" s="199"/>
      <c r="C5" s="201"/>
      <c r="D5" s="204"/>
      <c r="E5" s="104" t="s">
        <v>239</v>
      </c>
      <c r="F5" s="105" t="s">
        <v>313</v>
      </c>
    </row>
    <row r="6" spans="1:6" ht="156" customHeight="1">
      <c r="B6" s="199"/>
      <c r="C6" s="200" t="s">
        <v>131</v>
      </c>
      <c r="D6" s="202" t="s">
        <v>179</v>
      </c>
      <c r="E6" s="103" t="s">
        <v>254</v>
      </c>
      <c r="F6" s="103" t="s">
        <v>236</v>
      </c>
    </row>
    <row r="7" spans="1:6" ht="58.5" customHeight="1">
      <c r="B7" s="199"/>
      <c r="C7" s="201"/>
      <c r="D7" s="202"/>
      <c r="E7" s="103" t="s">
        <v>255</v>
      </c>
      <c r="F7" s="103" t="s">
        <v>235</v>
      </c>
    </row>
    <row r="8" spans="1:6" ht="49.5" customHeight="1">
      <c r="B8" s="199"/>
      <c r="C8" s="106" t="s">
        <v>180</v>
      </c>
      <c r="D8" s="107" t="s">
        <v>241</v>
      </c>
      <c r="E8" s="104" t="s">
        <v>242</v>
      </c>
      <c r="F8" s="104" t="s">
        <v>243</v>
      </c>
    </row>
    <row r="9" spans="1:6" ht="36.75" customHeight="1">
      <c r="B9" s="199" t="s">
        <v>192</v>
      </c>
      <c r="C9" s="200" t="s">
        <v>130</v>
      </c>
      <c r="D9" s="205" t="s">
        <v>182</v>
      </c>
      <c r="E9" s="108" t="s">
        <v>171</v>
      </c>
      <c r="F9" s="108" t="s">
        <v>257</v>
      </c>
    </row>
    <row r="10" spans="1:6" ht="42">
      <c r="B10" s="199"/>
      <c r="C10" s="206"/>
      <c r="D10" s="205"/>
      <c r="E10" s="108" t="s">
        <v>174</v>
      </c>
      <c r="F10" s="108" t="s">
        <v>259</v>
      </c>
    </row>
    <row r="11" spans="1:6" ht="91.5" customHeight="1">
      <c r="B11" s="199"/>
      <c r="C11" s="201"/>
      <c r="D11" s="205"/>
      <c r="E11" s="108" t="s">
        <v>252</v>
      </c>
      <c r="F11" s="108" t="s">
        <v>258</v>
      </c>
    </row>
    <row r="12" spans="1:6" ht="102.75" customHeight="1">
      <c r="B12" s="199"/>
      <c r="C12" s="106" t="s">
        <v>129</v>
      </c>
      <c r="D12" s="107" t="s">
        <v>183</v>
      </c>
      <c r="E12" s="109" t="s">
        <v>251</v>
      </c>
      <c r="F12" s="104" t="s">
        <v>314</v>
      </c>
    </row>
    <row r="13" spans="1:6" ht="63" customHeight="1">
      <c r="B13" s="199"/>
      <c r="C13" s="106" t="s">
        <v>123</v>
      </c>
      <c r="D13" s="102" t="s">
        <v>184</v>
      </c>
      <c r="E13" s="103" t="s">
        <v>206</v>
      </c>
      <c r="F13" s="103" t="s">
        <v>207</v>
      </c>
    </row>
    <row r="14" spans="1:6" ht="87" customHeight="1">
      <c r="B14" s="199"/>
      <c r="C14" s="200" t="s">
        <v>188</v>
      </c>
      <c r="D14" s="208" t="s">
        <v>185</v>
      </c>
      <c r="E14" s="104" t="s">
        <v>332</v>
      </c>
      <c r="F14" s="104" t="s">
        <v>335</v>
      </c>
    </row>
    <row r="15" spans="1:6" ht="87" customHeight="1">
      <c r="B15" s="199"/>
      <c r="C15" s="206"/>
      <c r="D15" s="208"/>
      <c r="E15" s="104" t="s">
        <v>333</v>
      </c>
      <c r="F15" s="104" t="s">
        <v>336</v>
      </c>
    </row>
    <row r="16" spans="1:6" ht="87" customHeight="1">
      <c r="B16" s="199"/>
      <c r="C16" s="201"/>
      <c r="D16" s="208"/>
      <c r="E16" s="104" t="s">
        <v>334</v>
      </c>
      <c r="F16" s="104" t="s">
        <v>337</v>
      </c>
    </row>
    <row r="17" spans="2:6" ht="69" customHeight="1">
      <c r="B17" s="199"/>
      <c r="C17" s="106" t="s">
        <v>189</v>
      </c>
      <c r="D17" s="102" t="s">
        <v>186</v>
      </c>
      <c r="E17" s="110" t="s">
        <v>208</v>
      </c>
      <c r="F17" s="110" t="s">
        <v>238</v>
      </c>
    </row>
    <row r="18" spans="2:6" ht="71.25" customHeight="1">
      <c r="B18" s="207"/>
      <c r="C18" s="106" t="s">
        <v>190</v>
      </c>
      <c r="D18" s="107" t="s">
        <v>187</v>
      </c>
      <c r="E18" s="105" t="s">
        <v>209</v>
      </c>
      <c r="F18" s="105" t="s">
        <v>260</v>
      </c>
    </row>
    <row r="19" spans="2:6" ht="55.5" customHeight="1">
      <c r="B19" s="198" t="s">
        <v>197</v>
      </c>
      <c r="C19" s="106" t="s">
        <v>122</v>
      </c>
      <c r="D19" s="102" t="s">
        <v>196</v>
      </c>
      <c r="E19" s="102" t="s">
        <v>237</v>
      </c>
      <c r="F19" s="111" t="s">
        <v>245</v>
      </c>
    </row>
    <row r="20" spans="2:6" ht="81" customHeight="1">
      <c r="B20" s="199"/>
      <c r="C20" s="106" t="s">
        <v>121</v>
      </c>
      <c r="D20" s="107" t="s">
        <v>193</v>
      </c>
      <c r="E20" s="105" t="s">
        <v>261</v>
      </c>
      <c r="F20" s="105" t="s">
        <v>212</v>
      </c>
    </row>
    <row r="21" spans="2:6" ht="254.25" customHeight="1" thickBot="1">
      <c r="B21" s="199"/>
      <c r="C21" s="112" t="s">
        <v>194</v>
      </c>
      <c r="D21" s="102" t="s">
        <v>195</v>
      </c>
      <c r="E21" s="142" t="s">
        <v>297</v>
      </c>
      <c r="F21" s="142" t="s">
        <v>298</v>
      </c>
    </row>
    <row r="22" spans="2:6" ht="14.5" thickTop="1"/>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ice!B8"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40"/>
  <sheetViews>
    <sheetView zoomScaleNormal="100" workbookViewId="0">
      <pane ySplit="1" topLeftCell="A2" activePane="bottomLeft" state="frozen"/>
      <selection activeCell="B2" sqref="B2:E2"/>
      <selection pane="bottomLeft" activeCell="B2" sqref="B2:E11"/>
    </sheetView>
  </sheetViews>
  <sheetFormatPr baseColWidth="10" defaultColWidth="89.54296875" defaultRowHeight="14"/>
  <cols>
    <col min="1" max="1" width="2.7265625" style="14" customWidth="1"/>
    <col min="2" max="2" width="17.81640625" style="56" customWidth="1"/>
    <col min="3" max="3" width="50.81640625" style="56" customWidth="1"/>
    <col min="4" max="16384" width="89.54296875" style="56"/>
  </cols>
  <sheetData>
    <row r="1" spans="1:4" ht="41.25" customHeight="1">
      <c r="A1" s="170" t="s">
        <v>346</v>
      </c>
      <c r="B1" s="128" t="s">
        <v>177</v>
      </c>
      <c r="C1" s="128" t="s">
        <v>136</v>
      </c>
      <c r="D1" s="128" t="s">
        <v>176</v>
      </c>
    </row>
    <row r="2" spans="1:4" ht="162.75" customHeight="1">
      <c r="B2" s="209" t="s">
        <v>175</v>
      </c>
      <c r="C2" s="113" t="s">
        <v>174</v>
      </c>
      <c r="D2" s="114" t="s">
        <v>262</v>
      </c>
    </row>
    <row r="3" spans="1:4" ht="140.25" customHeight="1">
      <c r="B3" s="209"/>
      <c r="C3" s="131" t="s">
        <v>173</v>
      </c>
      <c r="D3" s="115" t="s">
        <v>246</v>
      </c>
    </row>
    <row r="4" spans="1:4" ht="60" customHeight="1">
      <c r="B4" s="209"/>
      <c r="C4" s="116" t="s">
        <v>172</v>
      </c>
      <c r="D4" s="114" t="s">
        <v>247</v>
      </c>
    </row>
    <row r="5" spans="1:4" ht="39.75" customHeight="1">
      <c r="B5" s="209"/>
      <c r="C5" s="131" t="s">
        <v>171</v>
      </c>
      <c r="D5" s="115" t="s">
        <v>170</v>
      </c>
    </row>
    <row r="6" spans="1:4" ht="86.25" customHeight="1">
      <c r="B6" s="209"/>
      <c r="C6" s="113" t="s">
        <v>169</v>
      </c>
      <c r="D6" s="114" t="s">
        <v>249</v>
      </c>
    </row>
    <row r="7" spans="1:4" ht="123.75" customHeight="1">
      <c r="B7" s="209"/>
      <c r="C7" s="131" t="s">
        <v>168</v>
      </c>
      <c r="D7" s="115" t="s">
        <v>248</v>
      </c>
    </row>
    <row r="8" spans="1:4" ht="213.75" customHeight="1">
      <c r="B8" s="209"/>
      <c r="C8" s="130" t="s">
        <v>250</v>
      </c>
      <c r="D8" s="114" t="s">
        <v>253</v>
      </c>
    </row>
    <row r="9" spans="1:4" ht="96" customHeight="1">
      <c r="B9" s="209"/>
      <c r="C9" s="131" t="s">
        <v>167</v>
      </c>
      <c r="D9" s="115" t="s">
        <v>314</v>
      </c>
    </row>
    <row r="10" spans="1:4" ht="68.25" customHeight="1">
      <c r="B10" s="209"/>
      <c r="C10" s="113" t="s">
        <v>166</v>
      </c>
      <c r="D10" s="114" t="s">
        <v>165</v>
      </c>
    </row>
    <row r="11" spans="1:4" ht="71.25" customHeight="1">
      <c r="B11" s="209"/>
      <c r="C11" s="131" t="s">
        <v>164</v>
      </c>
      <c r="D11" s="115" t="s">
        <v>163</v>
      </c>
    </row>
    <row r="12" spans="1:4" ht="57.75" customHeight="1">
      <c r="B12" s="211" t="s">
        <v>162</v>
      </c>
      <c r="C12" s="212" t="s">
        <v>161</v>
      </c>
      <c r="D12" s="114" t="s">
        <v>231</v>
      </c>
    </row>
    <row r="13" spans="1:4" ht="50.25" customHeight="1">
      <c r="B13" s="211"/>
      <c r="C13" s="212"/>
      <c r="D13" s="114" t="s">
        <v>213</v>
      </c>
    </row>
    <row r="14" spans="1:4" ht="48" customHeight="1">
      <c r="B14" s="211"/>
      <c r="C14" s="213" t="s">
        <v>160</v>
      </c>
      <c r="D14" s="115" t="s">
        <v>232</v>
      </c>
    </row>
    <row r="15" spans="1:4" ht="68.25" customHeight="1">
      <c r="B15" s="211"/>
      <c r="C15" s="213"/>
      <c r="D15" s="115" t="s">
        <v>233</v>
      </c>
    </row>
    <row r="16" spans="1:4" ht="60.75" customHeight="1">
      <c r="B16" s="211"/>
      <c r="C16" s="130" t="s">
        <v>159</v>
      </c>
      <c r="D16" s="114" t="s">
        <v>214</v>
      </c>
    </row>
    <row r="17" spans="2:5" ht="66" customHeight="1">
      <c r="B17" s="211"/>
      <c r="C17" s="131" t="s">
        <v>158</v>
      </c>
      <c r="D17" s="115" t="s">
        <v>215</v>
      </c>
    </row>
    <row r="18" spans="2:5" ht="24" customHeight="1">
      <c r="B18" s="211"/>
      <c r="C18" s="212" t="s">
        <v>157</v>
      </c>
      <c r="D18" s="114" t="s">
        <v>156</v>
      </c>
    </row>
    <row r="19" spans="2:5" ht="44.25" customHeight="1">
      <c r="B19" s="211"/>
      <c r="C19" s="212"/>
      <c r="D19" s="114" t="s">
        <v>234</v>
      </c>
    </row>
    <row r="20" spans="2:5" ht="84" customHeight="1">
      <c r="B20" s="211"/>
      <c r="C20" s="131" t="s">
        <v>155</v>
      </c>
      <c r="D20" s="115" t="s">
        <v>216</v>
      </c>
    </row>
    <row r="21" spans="2:5" ht="78" customHeight="1">
      <c r="B21" s="211"/>
      <c r="C21" s="130" t="s">
        <v>155</v>
      </c>
      <c r="D21" s="114" t="s">
        <v>154</v>
      </c>
    </row>
    <row r="22" spans="2:5" ht="108.75" customHeight="1">
      <c r="B22" s="137" t="s">
        <v>201</v>
      </c>
      <c r="C22" s="115" t="s">
        <v>291</v>
      </c>
      <c r="D22" s="115" t="s">
        <v>202</v>
      </c>
    </row>
    <row r="23" spans="2:5" ht="172.5" customHeight="1">
      <c r="B23" s="132" t="s">
        <v>315</v>
      </c>
      <c r="C23" s="117" t="s">
        <v>292</v>
      </c>
      <c r="D23" s="117" t="s">
        <v>203</v>
      </c>
      <c r="E23" s="58"/>
    </row>
    <row r="24" spans="2:5" ht="409.5" customHeight="1">
      <c r="B24" s="137" t="s">
        <v>316</v>
      </c>
      <c r="C24" s="115" t="s">
        <v>293</v>
      </c>
      <c r="D24" s="115" t="s">
        <v>204</v>
      </c>
    </row>
    <row r="25" spans="2:5" ht="211.5" customHeight="1">
      <c r="B25" s="132" t="s">
        <v>317</v>
      </c>
      <c r="C25" s="118" t="s">
        <v>294</v>
      </c>
      <c r="D25" s="118" t="s">
        <v>205</v>
      </c>
    </row>
    <row r="26" spans="2:5" ht="207" customHeight="1">
      <c r="B26" s="129" t="s">
        <v>153</v>
      </c>
      <c r="C26" s="115" t="s">
        <v>210</v>
      </c>
      <c r="D26" s="115" t="s">
        <v>211</v>
      </c>
    </row>
    <row r="27" spans="2:5" ht="154.5" customHeight="1">
      <c r="B27" s="132" t="s">
        <v>152</v>
      </c>
      <c r="C27" s="114" t="s">
        <v>151</v>
      </c>
      <c r="D27" s="114" t="s">
        <v>150</v>
      </c>
    </row>
    <row r="28" spans="2:5" ht="177.75" customHeight="1">
      <c r="B28" s="209" t="s">
        <v>149</v>
      </c>
      <c r="C28" s="131" t="s">
        <v>148</v>
      </c>
      <c r="D28" s="115" t="s">
        <v>147</v>
      </c>
    </row>
    <row r="29" spans="2:5" ht="121.5" customHeight="1">
      <c r="B29" s="209"/>
      <c r="C29" s="130" t="s">
        <v>128</v>
      </c>
      <c r="D29" s="114" t="s">
        <v>146</v>
      </c>
    </row>
    <row r="30" spans="2:5" ht="99" customHeight="1">
      <c r="B30" s="209"/>
      <c r="C30" s="131" t="s">
        <v>127</v>
      </c>
      <c r="D30" s="115" t="s">
        <v>145</v>
      </c>
    </row>
    <row r="31" spans="2:5" ht="77.25" customHeight="1">
      <c r="B31" s="209"/>
      <c r="C31" s="130" t="s">
        <v>126</v>
      </c>
      <c r="D31" s="114" t="s">
        <v>144</v>
      </c>
    </row>
    <row r="32" spans="2:5" ht="81.75" customHeight="1">
      <c r="B32" s="209"/>
      <c r="C32" s="131" t="s">
        <v>125</v>
      </c>
      <c r="D32" s="115" t="s">
        <v>143</v>
      </c>
    </row>
    <row r="33" spans="2:4" ht="61.5" customHeight="1">
      <c r="B33" s="209"/>
      <c r="C33" s="130" t="s">
        <v>124</v>
      </c>
      <c r="D33" s="114" t="s">
        <v>142</v>
      </c>
    </row>
    <row r="34" spans="2:4" ht="135" customHeight="1">
      <c r="B34" s="209"/>
      <c r="C34" s="131" t="s">
        <v>141</v>
      </c>
      <c r="D34" s="115" t="s">
        <v>140</v>
      </c>
    </row>
    <row r="35" spans="2:4" ht="117.75" customHeight="1" thickBot="1">
      <c r="B35" s="210"/>
      <c r="C35" s="138" t="s">
        <v>295</v>
      </c>
      <c r="D35" s="139" t="s">
        <v>139</v>
      </c>
    </row>
    <row r="36" spans="2:4" ht="113.25" customHeight="1" thickTop="1"/>
    <row r="40" spans="2:4">
      <c r="C40" s="57"/>
    </row>
  </sheetData>
  <mergeCells count="6">
    <mergeCell ref="B28:B35"/>
    <mergeCell ref="B2:B11"/>
    <mergeCell ref="B12:B21"/>
    <mergeCell ref="C12:C13"/>
    <mergeCell ref="C14:C15"/>
    <mergeCell ref="C18:C19"/>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3"/>
  <sheetViews>
    <sheetView showGridLines="0" zoomScaleNormal="100" workbookViewId="0">
      <selection activeCell="B2" sqref="B2:E11"/>
    </sheetView>
  </sheetViews>
  <sheetFormatPr baseColWidth="10" defaultRowHeight="14"/>
  <cols>
    <col min="1" max="1" width="2.7265625" style="14"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ht="14.5">
      <c r="A1" s="170" t="s">
        <v>346</v>
      </c>
      <c r="F1" s="67"/>
      <c r="G1" s="67"/>
      <c r="H1" s="68"/>
    </row>
    <row r="2" spans="1:8" ht="20.149999999999999" customHeight="1">
      <c r="B2" s="172" t="s">
        <v>263</v>
      </c>
      <c r="C2" s="172"/>
      <c r="D2" s="172"/>
      <c r="E2" s="172"/>
      <c r="F2" s="67"/>
      <c r="G2" s="67"/>
      <c r="H2" s="67"/>
    </row>
    <row r="3" spans="1:8" ht="20.149999999999999" customHeight="1">
      <c r="B3" s="173" t="s">
        <v>59</v>
      </c>
      <c r="C3" s="173"/>
      <c r="D3" s="173"/>
      <c r="E3" s="173"/>
      <c r="F3" s="18"/>
      <c r="G3" s="18"/>
    </row>
    <row r="4" spans="1:8" ht="5.15" customHeight="1" thickBot="1">
      <c r="B4" s="69"/>
      <c r="C4" s="69"/>
      <c r="D4" s="69"/>
      <c r="E4" s="69"/>
      <c r="F4" s="18"/>
      <c r="G4" s="18"/>
    </row>
    <row r="5" spans="1:8" ht="25.5" customHeight="1" thickBot="1">
      <c r="B5" s="49"/>
      <c r="C5" s="30">
        <v>2017</v>
      </c>
      <c r="D5" s="30">
        <f>+C5+1</f>
        <v>2018</v>
      </c>
      <c r="E5" s="30">
        <f>+D5+1</f>
        <v>2019</v>
      </c>
    </row>
    <row r="6" spans="1:8" ht="20.149999999999999" customHeight="1" thickBot="1">
      <c r="B6" s="7" t="s">
        <v>54</v>
      </c>
      <c r="C6" s="70">
        <v>-0.3</v>
      </c>
      <c r="D6" s="70">
        <v>-0.3</v>
      </c>
      <c r="E6" s="70">
        <v>-0.2</v>
      </c>
      <c r="F6" s="15"/>
    </row>
    <row r="7" spans="1:8" ht="20.149999999999999" customHeight="1" thickBot="1">
      <c r="B7" s="6" t="s">
        <v>53</v>
      </c>
      <c r="C7" s="71">
        <v>1.74</v>
      </c>
      <c r="D7" s="71">
        <v>1.6</v>
      </c>
      <c r="E7" s="71">
        <v>1.8</v>
      </c>
      <c r="F7" s="174"/>
      <c r="G7" s="175"/>
      <c r="H7" s="175"/>
    </row>
    <row r="8" spans="1:8" ht="20.149999999999999" customHeight="1" thickBot="1">
      <c r="B8" s="7" t="s">
        <v>52</v>
      </c>
      <c r="C8" s="163">
        <v>1.1299999999999999</v>
      </c>
      <c r="D8" s="163">
        <v>1.18</v>
      </c>
      <c r="E8" s="163">
        <v>1.1399999999999999</v>
      </c>
      <c r="F8" s="16"/>
    </row>
    <row r="9" spans="1:8" ht="20.149999999999999" customHeight="1" thickBot="1">
      <c r="B9" s="6" t="s">
        <v>220</v>
      </c>
      <c r="C9" s="71">
        <v>3.8</v>
      </c>
      <c r="D9" s="71">
        <v>3.9</v>
      </c>
      <c r="E9" s="71">
        <v>3.7</v>
      </c>
      <c r="F9" s="15"/>
    </row>
    <row r="10" spans="1:8" ht="20.149999999999999" customHeight="1" thickBot="1">
      <c r="B10" s="7" t="s">
        <v>51</v>
      </c>
      <c r="C10" s="70">
        <v>2.5</v>
      </c>
      <c r="D10" s="70">
        <v>2</v>
      </c>
      <c r="E10" s="70">
        <v>1.8</v>
      </c>
      <c r="F10" s="15"/>
    </row>
    <row r="11" spans="1:8" ht="20.149999999999999" customHeight="1" thickBot="1">
      <c r="B11" s="6" t="s">
        <v>50</v>
      </c>
      <c r="C11" s="73">
        <v>4.9000000000000004</v>
      </c>
      <c r="D11" s="73">
        <v>3.6</v>
      </c>
      <c r="E11" s="72">
        <v>3.8</v>
      </c>
      <c r="F11" s="15"/>
      <c r="G11" s="74"/>
    </row>
    <row r="12" spans="1:8" ht="20.149999999999999" customHeight="1" thickBot="1">
      <c r="B12" s="75" t="s">
        <v>49</v>
      </c>
      <c r="C12" s="70">
        <v>54.2</v>
      </c>
      <c r="D12" s="70">
        <v>73.400000000000006</v>
      </c>
      <c r="E12" s="70">
        <v>76.400000000000006</v>
      </c>
      <c r="F12" s="15"/>
    </row>
    <row r="13" spans="1:8" ht="20.149999999999999" customHeight="1">
      <c r="B13" s="76" t="s">
        <v>221</v>
      </c>
      <c r="C13" s="76"/>
      <c r="D13" s="76"/>
      <c r="E13" s="77"/>
      <c r="F13" s="78"/>
      <c r="G13" s="78"/>
    </row>
  </sheetData>
  <mergeCells count="3">
    <mergeCell ref="B2:E2"/>
    <mergeCell ref="B3:E3"/>
    <mergeCell ref="F7:H7"/>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5"/>
  <sheetViews>
    <sheetView showGridLines="0" zoomScale="70" zoomScaleNormal="70" workbookViewId="0">
      <selection activeCell="B2" sqref="B2:E11"/>
    </sheetView>
  </sheetViews>
  <sheetFormatPr baseColWidth="10" defaultColWidth="11.453125" defaultRowHeight="14"/>
  <cols>
    <col min="1" max="1" width="2.7265625" style="14" customWidth="1"/>
    <col min="2" max="2" width="40.7265625" style="4" customWidth="1"/>
    <col min="3" max="3" width="9.7265625" style="13" customWidth="1"/>
    <col min="4" max="7" width="15.7265625" style="4" customWidth="1"/>
    <col min="8" max="16384" width="11.453125" style="52"/>
  </cols>
  <sheetData>
    <row r="1" spans="1:10" ht="14.5">
      <c r="A1" s="170" t="s">
        <v>346</v>
      </c>
    </row>
    <row r="2" spans="1:10" s="50" customFormat="1" ht="20.149999999999999" customHeight="1">
      <c r="A2" s="14"/>
      <c r="B2" s="172" t="s">
        <v>299</v>
      </c>
      <c r="C2" s="172"/>
      <c r="D2" s="172"/>
      <c r="E2" s="172"/>
      <c r="F2" s="172"/>
      <c r="G2" s="172"/>
    </row>
    <row r="3" spans="1:10" s="51" customFormat="1" ht="20.149999999999999" customHeight="1">
      <c r="A3" s="14"/>
      <c r="B3" s="173" t="s">
        <v>87</v>
      </c>
      <c r="C3" s="173"/>
      <c r="D3" s="173"/>
      <c r="E3" s="173"/>
      <c r="F3" s="173"/>
      <c r="G3" s="173"/>
    </row>
    <row r="4" spans="1:10" s="51" customFormat="1" ht="5.15" customHeight="1" thickBot="1">
      <c r="A4" s="14"/>
      <c r="B4" s="140"/>
      <c r="C4" s="140"/>
      <c r="D4" s="140"/>
      <c r="E4" s="140"/>
      <c r="F4" s="140"/>
      <c r="G4" s="140"/>
    </row>
    <row r="5" spans="1:10" ht="20.149999999999999" customHeight="1" thickBot="1">
      <c r="B5" s="5"/>
      <c r="C5" s="141" t="s">
        <v>20</v>
      </c>
      <c r="D5" s="141">
        <v>2017</v>
      </c>
      <c r="E5" s="141">
        <f>+D5</f>
        <v>2017</v>
      </c>
      <c r="F5" s="141">
        <f>+E5+1</f>
        <v>2018</v>
      </c>
      <c r="G5" s="141">
        <f>+F5+1</f>
        <v>2019</v>
      </c>
    </row>
    <row r="6" spans="1:10" ht="20.149999999999999" customHeight="1">
      <c r="B6" s="35"/>
      <c r="C6" s="35"/>
      <c r="D6" s="36" t="s">
        <v>86</v>
      </c>
      <c r="E6" s="176" t="s">
        <v>85</v>
      </c>
      <c r="F6" s="177"/>
      <c r="G6" s="178"/>
    </row>
    <row r="7" spans="1:10" ht="20.149999999999999" customHeight="1" thickBot="1">
      <c r="B7" s="6" t="s">
        <v>84</v>
      </c>
      <c r="C7" s="5" t="s">
        <v>77</v>
      </c>
      <c r="D7" s="79">
        <v>105.4574201295956</v>
      </c>
      <c r="E7" s="79">
        <v>2.979235444624595</v>
      </c>
      <c r="F7" s="79">
        <v>2.5981620380016057</v>
      </c>
      <c r="G7" s="79">
        <v>2.2701413934639092</v>
      </c>
      <c r="H7" s="53"/>
      <c r="I7" s="53"/>
      <c r="J7" s="53"/>
    </row>
    <row r="8" spans="1:10" ht="20.149999999999999" customHeight="1" thickBot="1">
      <c r="B8" s="7" t="s">
        <v>83</v>
      </c>
      <c r="C8" s="8"/>
      <c r="D8" s="80" t="s">
        <v>222</v>
      </c>
      <c r="E8" s="80">
        <v>0.91193680003326461</v>
      </c>
      <c r="F8" s="80">
        <v>1.0584805108237834</v>
      </c>
      <c r="G8" s="80">
        <v>1.2803716416713649</v>
      </c>
    </row>
    <row r="9" spans="1:10" ht="20.149999999999999" customHeight="1" thickBot="1">
      <c r="B9" s="81" t="s">
        <v>82</v>
      </c>
      <c r="C9" s="5"/>
      <c r="D9" s="79"/>
      <c r="E9" s="79"/>
      <c r="F9" s="79"/>
      <c r="G9" s="79"/>
    </row>
    <row r="10" spans="1:10" ht="20.149999999999999" customHeight="1" thickBot="1">
      <c r="B10" s="82" t="s">
        <v>81</v>
      </c>
      <c r="C10" s="8"/>
      <c r="D10" s="80" t="s">
        <v>222</v>
      </c>
      <c r="E10" s="80">
        <v>0.1013342627464921</v>
      </c>
      <c r="F10" s="80">
        <v>0.1415176770286537</v>
      </c>
      <c r="G10" s="80">
        <v>0.28198610299300658</v>
      </c>
    </row>
    <row r="11" spans="1:10" ht="20.149999999999999" customHeight="1" thickBot="1">
      <c r="B11" s="83" t="s">
        <v>80</v>
      </c>
      <c r="C11" s="5"/>
      <c r="D11" s="79" t="s">
        <v>222</v>
      </c>
      <c r="E11" s="79">
        <v>0.33101639728684595</v>
      </c>
      <c r="F11" s="79">
        <v>0.42427050379526676</v>
      </c>
      <c r="G11" s="79">
        <v>0.49518789867828233</v>
      </c>
    </row>
    <row r="12" spans="1:10" ht="20.149999999999999" customHeight="1" thickBot="1">
      <c r="B12" s="82" t="s">
        <v>79</v>
      </c>
      <c r="C12" s="8"/>
      <c r="D12" s="80" t="s">
        <v>222</v>
      </c>
      <c r="E12" s="80">
        <v>0.47958613999998789</v>
      </c>
      <c r="F12" s="80">
        <v>0.49269233000002188</v>
      </c>
      <c r="G12" s="80">
        <v>0.50319763999997491</v>
      </c>
    </row>
    <row r="13" spans="1:10" ht="20.149999999999999" customHeight="1">
      <c r="B13" s="9" t="s">
        <v>78</v>
      </c>
      <c r="C13" s="10" t="s">
        <v>77</v>
      </c>
      <c r="D13" s="84">
        <v>1166.3190000000004</v>
      </c>
      <c r="E13" s="92">
        <v>4.2526299605897488</v>
      </c>
      <c r="F13" s="92">
        <v>3.9005049978521722</v>
      </c>
      <c r="G13" s="92">
        <v>4.0827624830979348</v>
      </c>
    </row>
    <row r="14" spans="1:10" ht="20.149999999999999" customHeight="1" thickBot="1">
      <c r="B14" s="7" t="s">
        <v>76</v>
      </c>
      <c r="C14" s="8"/>
      <c r="D14" s="80"/>
      <c r="E14" s="80"/>
      <c r="F14" s="80"/>
      <c r="G14" s="80"/>
    </row>
    <row r="15" spans="1:10" ht="20.149999999999999" customHeight="1" thickBot="1">
      <c r="B15" s="6" t="s">
        <v>75</v>
      </c>
      <c r="C15" s="5" t="s">
        <v>73</v>
      </c>
      <c r="D15" s="79">
        <v>100.69939512221929</v>
      </c>
      <c r="E15" s="79">
        <v>2.5210501264733454</v>
      </c>
      <c r="F15" s="79">
        <v>2.2699999999999942</v>
      </c>
      <c r="G15" s="79">
        <v>1.8520000000000092</v>
      </c>
    </row>
    <row r="16" spans="1:10" ht="20.149999999999999" customHeight="1" thickBot="1">
      <c r="B16" s="7" t="s">
        <v>74</v>
      </c>
      <c r="C16" s="8" t="s">
        <v>73</v>
      </c>
      <c r="D16" s="80">
        <v>97.371193481483431</v>
      </c>
      <c r="E16" s="80">
        <v>1.9006734721064289</v>
      </c>
      <c r="F16" s="80">
        <v>1.9</v>
      </c>
      <c r="G16" s="80">
        <v>1.7</v>
      </c>
    </row>
    <row r="17" spans="2:7" ht="20.149999999999999" customHeight="1" thickBot="1">
      <c r="B17" s="6" t="s">
        <v>72</v>
      </c>
      <c r="C17" s="5" t="s">
        <v>71</v>
      </c>
      <c r="D17" s="79">
        <v>98.908169104596965</v>
      </c>
      <c r="E17" s="79">
        <v>4.8424472478439951</v>
      </c>
      <c r="F17" s="79">
        <v>5.2855632093474769</v>
      </c>
      <c r="G17" s="79">
        <v>4.3965967609526091</v>
      </c>
    </row>
    <row r="18" spans="2:7" ht="20.149999999999999" customHeight="1" thickBot="1">
      <c r="B18" s="7" t="s">
        <v>70</v>
      </c>
      <c r="C18" s="8" t="s">
        <v>62</v>
      </c>
      <c r="D18" s="80" t="s">
        <v>222</v>
      </c>
      <c r="E18" s="80">
        <v>0.13407903662759524</v>
      </c>
      <c r="F18" s="80">
        <v>0</v>
      </c>
      <c r="G18" s="80">
        <v>0</v>
      </c>
    </row>
    <row r="19" spans="2:7" ht="20.149999999999999" customHeight="1" thickBot="1">
      <c r="B19" s="6" t="s">
        <v>69</v>
      </c>
      <c r="C19" s="5" t="s">
        <v>68</v>
      </c>
      <c r="D19" s="79">
        <v>136.14976400204259</v>
      </c>
      <c r="E19" s="79">
        <v>5.2361929630403869</v>
      </c>
      <c r="F19" s="79">
        <v>3.2488873508305538</v>
      </c>
      <c r="G19" s="79">
        <v>3.4415209500459287</v>
      </c>
    </row>
    <row r="20" spans="2:7" ht="20.149999999999999" customHeight="1" thickBot="1">
      <c r="B20" s="7" t="s">
        <v>67</v>
      </c>
      <c r="C20" s="8" t="s">
        <v>66</v>
      </c>
      <c r="D20" s="80">
        <v>112.83497596733561</v>
      </c>
      <c r="E20" s="80">
        <v>5.5531016011725942</v>
      </c>
      <c r="F20" s="80">
        <v>3.9997434364120288</v>
      </c>
      <c r="G20" s="80">
        <v>3.8062550612005142</v>
      </c>
    </row>
    <row r="21" spans="2:7" ht="20.149999999999999" customHeight="1" thickBot="1">
      <c r="B21" s="6" t="s">
        <v>65</v>
      </c>
      <c r="C21" s="5"/>
      <c r="D21" s="79"/>
      <c r="E21" s="79"/>
      <c r="F21" s="79"/>
      <c r="G21" s="79"/>
    </row>
    <row r="22" spans="2:7" ht="20.149999999999999" customHeight="1" thickBot="1">
      <c r="B22" s="7" t="s">
        <v>64</v>
      </c>
      <c r="C22" s="8"/>
      <c r="D22" s="80" t="s">
        <v>222</v>
      </c>
      <c r="E22" s="80">
        <v>2.9090686662617005</v>
      </c>
      <c r="F22" s="80">
        <v>2.7392463725618592</v>
      </c>
      <c r="G22" s="80">
        <v>2.3083357654431196</v>
      </c>
    </row>
    <row r="23" spans="2:7" ht="20.149999999999999" customHeight="1" thickBot="1">
      <c r="B23" s="6" t="s">
        <v>63</v>
      </c>
      <c r="C23" s="5" t="s">
        <v>62</v>
      </c>
      <c r="D23" s="79" t="s">
        <v>222</v>
      </c>
      <c r="E23" s="79">
        <v>0.13407903662759524</v>
      </c>
      <c r="F23" s="79">
        <v>0</v>
      </c>
      <c r="G23" s="79">
        <v>0</v>
      </c>
    </row>
    <row r="24" spans="2:7" ht="20.149999999999999" customHeight="1">
      <c r="B24" s="11" t="s">
        <v>61</v>
      </c>
      <c r="C24" s="12" t="s">
        <v>60</v>
      </c>
      <c r="D24" s="85" t="s">
        <v>222</v>
      </c>
      <c r="E24" s="85">
        <v>7.0166778362894533E-2</v>
      </c>
      <c r="F24" s="85">
        <v>-0.14108433456025349</v>
      </c>
      <c r="G24" s="85">
        <v>-3.8194371979210384E-2</v>
      </c>
    </row>
    <row r="25" spans="2:7" ht="16" customHeight="1">
      <c r="B25" s="86" t="s">
        <v>198</v>
      </c>
      <c r="C25" s="87"/>
      <c r="D25" s="87"/>
      <c r="E25" s="87"/>
      <c r="F25" s="87"/>
      <c r="G25" s="87"/>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4"/>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264</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91</v>
      </c>
      <c r="C7" s="5"/>
      <c r="D7" s="88">
        <v>17951.251749999999</v>
      </c>
      <c r="E7" s="79">
        <v>2.8503973973960761</v>
      </c>
      <c r="F7" s="79">
        <v>2.5</v>
      </c>
      <c r="G7" s="79">
        <v>2</v>
      </c>
      <c r="H7" s="19"/>
      <c r="I7" s="19"/>
      <c r="J7" s="19"/>
    </row>
    <row r="8" spans="1:10" s="14" customFormat="1" ht="20.149999999999999" customHeight="1" thickBot="1">
      <c r="B8" s="7" t="s">
        <v>90</v>
      </c>
      <c r="C8" s="8"/>
      <c r="D8" s="89" t="s">
        <v>222</v>
      </c>
      <c r="E8" s="80">
        <v>17.223426568814094</v>
      </c>
      <c r="F8" s="80">
        <v>15.46251072241393</v>
      </c>
      <c r="G8" s="80">
        <v>13.836291724002791</v>
      </c>
    </row>
    <row r="9" spans="1:10" s="14" customFormat="1" ht="20.149999999999999" customHeight="1" thickBot="1">
      <c r="B9" s="6" t="s">
        <v>89</v>
      </c>
      <c r="C9" s="5"/>
      <c r="D9" s="90">
        <v>63.501207612323981</v>
      </c>
      <c r="E9" s="79">
        <v>0.1252674277287591</v>
      </c>
      <c r="F9" s="79">
        <v>9.5767841952776323E-2</v>
      </c>
      <c r="G9" s="79">
        <v>0.26484450339596677</v>
      </c>
    </row>
    <row r="10" spans="1:10" s="14" customFormat="1" ht="20.149999999999999" customHeight="1" thickBot="1">
      <c r="B10" s="7" t="s">
        <v>88</v>
      </c>
      <c r="C10" s="8" t="s">
        <v>28</v>
      </c>
      <c r="D10" s="89">
        <v>547.31100000000004</v>
      </c>
      <c r="E10" s="80">
        <v>3.5403152117776004</v>
      </c>
      <c r="F10" s="80">
        <v>3.9346907271135656</v>
      </c>
      <c r="G10" s="80">
        <v>4.1661163872441564</v>
      </c>
    </row>
    <row r="11" spans="1:10" s="14" customFormat="1" ht="20.149999999999999" customHeight="1" thickBot="1">
      <c r="B11" s="34" t="s">
        <v>119</v>
      </c>
      <c r="C11" s="10"/>
      <c r="D11" s="91">
        <v>35.219260668111005</v>
      </c>
      <c r="E11" s="92">
        <v>0.31762963251018572</v>
      </c>
      <c r="F11" s="92">
        <v>1.005530347049155</v>
      </c>
      <c r="G11" s="92">
        <v>2.0236203596906588</v>
      </c>
    </row>
    <row r="12" spans="1:10" s="14" customFormat="1" ht="16" customHeight="1" thickTop="1">
      <c r="B12" s="93" t="s">
        <v>223</v>
      </c>
      <c r="C12" s="94"/>
      <c r="D12" s="94"/>
      <c r="E12" s="94"/>
      <c r="F12" s="94"/>
      <c r="G12" s="94"/>
    </row>
    <row r="13" spans="1:10" s="14" customFormat="1" ht="16" customHeight="1">
      <c r="B13" s="95" t="s">
        <v>224</v>
      </c>
      <c r="C13" s="87"/>
      <c r="D13" s="87"/>
      <c r="E13" s="87"/>
      <c r="F13" s="87"/>
      <c r="G13" s="87"/>
    </row>
    <row r="14" spans="1:10" s="14" customFormat="1" ht="16" customHeight="1">
      <c r="B14" s="86" t="s">
        <v>198</v>
      </c>
      <c r="C14" s="87"/>
      <c r="D14" s="87"/>
      <c r="E14" s="87"/>
      <c r="F14" s="87"/>
      <c r="G14" s="87"/>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265</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c r="G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97</v>
      </c>
      <c r="C7" s="5"/>
      <c r="D7" s="79">
        <v>102.31531098673187</v>
      </c>
      <c r="E7" s="73">
        <v>1.2365546417849371</v>
      </c>
      <c r="F7" s="73">
        <v>1.2693628560014769</v>
      </c>
      <c r="G7" s="73">
        <v>1.7723854342396317</v>
      </c>
      <c r="H7" s="19"/>
      <c r="I7" s="19"/>
      <c r="J7" s="19"/>
    </row>
    <row r="8" spans="1:10" s="14" customFormat="1" ht="20.149999999999999" customHeight="1" thickBot="1">
      <c r="B8" s="7" t="s">
        <v>96</v>
      </c>
      <c r="C8" s="8"/>
      <c r="D8" s="80">
        <v>107.60965915324252</v>
      </c>
      <c r="E8" s="70">
        <v>1.6203248215064248</v>
      </c>
      <c r="F8" s="70">
        <v>1.6999999999999682</v>
      </c>
      <c r="G8" s="70">
        <v>1.8000000000000238</v>
      </c>
    </row>
    <row r="9" spans="1:10" s="14" customFormat="1" ht="20.149999999999999" customHeight="1" thickBot="1">
      <c r="B9" s="6" t="s">
        <v>95</v>
      </c>
      <c r="C9" s="5"/>
      <c r="D9" s="79">
        <v>99.89904805421925</v>
      </c>
      <c r="E9" s="73">
        <v>0.20161962847147219</v>
      </c>
      <c r="F9" s="73">
        <v>1.3</v>
      </c>
      <c r="G9" s="73">
        <v>1.67</v>
      </c>
    </row>
    <row r="10" spans="1:10" s="14" customFormat="1" ht="20.149999999999999" customHeight="1" thickBot="1">
      <c r="B10" s="7" t="s">
        <v>94</v>
      </c>
      <c r="C10" s="8"/>
      <c r="D10" s="80">
        <v>97.029062379772142</v>
      </c>
      <c r="E10" s="70">
        <v>2.1441757620225266</v>
      </c>
      <c r="F10" s="70">
        <v>1.9101611284455977</v>
      </c>
      <c r="G10" s="70">
        <v>2.5342078243263622</v>
      </c>
    </row>
    <row r="11" spans="1:10" s="14" customFormat="1" ht="20.149999999999999" customHeight="1">
      <c r="B11" s="34" t="s">
        <v>93</v>
      </c>
      <c r="C11" s="10"/>
      <c r="D11" s="92">
        <v>106.56369946618658</v>
      </c>
      <c r="E11" s="96">
        <v>2.651599935454807</v>
      </c>
      <c r="F11" s="96">
        <v>1.9657298799450995</v>
      </c>
      <c r="G11" s="96">
        <v>2.3771199846780666</v>
      </c>
    </row>
    <row r="12" spans="1:10" s="14" customFormat="1" ht="20.149999999999999" customHeight="1" thickBot="1">
      <c r="B12" s="7" t="s">
        <v>92</v>
      </c>
      <c r="C12" s="8"/>
      <c r="D12" s="80">
        <v>111.93776733575601</v>
      </c>
      <c r="E12" s="70">
        <v>3.5077762760340025</v>
      </c>
      <c r="F12" s="70">
        <v>3.2171735778664168</v>
      </c>
      <c r="G12" s="70">
        <v>2.8779446777631223</v>
      </c>
    </row>
    <row r="13" spans="1:10" s="14" customFormat="1" ht="16" customHeight="1">
      <c r="B13" s="86" t="s">
        <v>225</v>
      </c>
      <c r="C13" s="87"/>
      <c r="D13" s="87"/>
      <c r="E13" s="87"/>
      <c r="F13" s="87"/>
      <c r="G13" s="87"/>
    </row>
    <row r="14" spans="1:10" s="14" customFormat="1" ht="16" customHeight="1">
      <c r="B14" s="86" t="s">
        <v>198</v>
      </c>
      <c r="C14" s="87"/>
      <c r="D14" s="87"/>
      <c r="E14" s="87"/>
      <c r="F14" s="87"/>
      <c r="G14" s="87"/>
    </row>
    <row r="15" spans="1:10" ht="20.149999999999999" customHeight="1"/>
    <row r="16" spans="1:10"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14" customWidth="1"/>
    <col min="3" max="3" width="9.7265625" style="14" customWidth="1"/>
    <col min="4" max="6" width="15.7265625" style="14" customWidth="1"/>
    <col min="7" max="16384" width="11.453125" style="14"/>
  </cols>
  <sheetData>
    <row r="1" spans="1:10" ht="20.149999999999999" customHeight="1">
      <c r="A1" s="170" t="s">
        <v>346</v>
      </c>
    </row>
    <row r="2" spans="1:10" ht="20.149999999999999" customHeight="1">
      <c r="B2" s="180" t="s">
        <v>266</v>
      </c>
      <c r="C2" s="180"/>
      <c r="D2" s="180"/>
      <c r="E2" s="180"/>
      <c r="F2" s="180"/>
    </row>
    <row r="3" spans="1:10" ht="20.149999999999999" customHeight="1">
      <c r="B3" s="60"/>
      <c r="C3" s="60"/>
      <c r="D3" s="60"/>
      <c r="E3" s="60"/>
      <c r="F3" s="60"/>
    </row>
    <row r="4" spans="1:10" s="21" customFormat="1" ht="5.15" customHeight="1" thickBot="1">
      <c r="A4" s="14"/>
      <c r="B4" s="24"/>
      <c r="C4" s="24"/>
      <c r="D4" s="24"/>
      <c r="E4" s="24"/>
      <c r="F4" s="24"/>
    </row>
    <row r="5" spans="1:10" ht="20.149999999999999" customHeight="1" thickBot="1">
      <c r="B5" s="5"/>
      <c r="C5" s="141" t="s">
        <v>20</v>
      </c>
      <c r="D5" s="141">
        <v>2017</v>
      </c>
      <c r="E5" s="141">
        <f>+D5+1</f>
        <v>2018</v>
      </c>
      <c r="F5" s="141">
        <f>+E5+1</f>
        <v>2019</v>
      </c>
    </row>
    <row r="6" spans="1:10" ht="20.149999999999999" customHeight="1">
      <c r="B6" s="35"/>
      <c r="C6" s="35"/>
      <c r="D6" s="176" t="s">
        <v>0</v>
      </c>
      <c r="E6" s="177"/>
      <c r="F6" s="177"/>
    </row>
    <row r="7" spans="1:10" ht="20.149999999999999" customHeight="1" thickBot="1">
      <c r="B7" s="6" t="s">
        <v>101</v>
      </c>
      <c r="C7" s="5" t="s">
        <v>98</v>
      </c>
      <c r="D7" s="73">
        <v>2.1517269289105276</v>
      </c>
      <c r="E7" s="73">
        <v>1.5380944500081661</v>
      </c>
      <c r="F7" s="73">
        <v>1.2934485690120259</v>
      </c>
      <c r="H7" s="19"/>
      <c r="I7" s="19"/>
      <c r="J7" s="19"/>
    </row>
    <row r="8" spans="1:10" ht="20.149999999999999" customHeight="1" thickBot="1">
      <c r="B8" s="97" t="s">
        <v>226</v>
      </c>
      <c r="C8" s="8"/>
      <c r="D8" s="70">
        <v>2.9143827717802737</v>
      </c>
      <c r="E8" s="70">
        <v>2.3283261393482153</v>
      </c>
      <c r="F8" s="70">
        <v>2.0905605132774676</v>
      </c>
    </row>
    <row r="9" spans="1:10" ht="20.149999999999999" customHeight="1" thickBot="1">
      <c r="B9" s="81" t="s">
        <v>227</v>
      </c>
      <c r="C9" s="5"/>
      <c r="D9" s="73">
        <v>-0.99278156319154487</v>
      </c>
      <c r="E9" s="73">
        <v>-1.0006439816674333</v>
      </c>
      <c r="F9" s="73">
        <v>-0.99724899331613059</v>
      </c>
    </row>
    <row r="10" spans="1:10" ht="20.149999999999999" customHeight="1" thickBot="1">
      <c r="B10" s="97" t="s">
        <v>228</v>
      </c>
      <c r="C10" s="8"/>
      <c r="D10" s="70">
        <v>0.23012572032179868</v>
      </c>
      <c r="E10" s="70">
        <v>0.21041229232738379</v>
      </c>
      <c r="F10" s="70">
        <v>0.20013704905068908</v>
      </c>
    </row>
    <row r="11" spans="1:10" ht="20.149999999999999" customHeight="1">
      <c r="B11" s="34" t="s">
        <v>100</v>
      </c>
      <c r="C11" s="10" t="s">
        <v>98</v>
      </c>
      <c r="D11" s="96">
        <f>+D7-D12</f>
        <v>5.2300442674774228</v>
      </c>
      <c r="E11" s="96">
        <f>+E7-E12</f>
        <v>4.2570994102691593</v>
      </c>
      <c r="F11" s="96">
        <f>+F7-F12</f>
        <v>3.0553352848971045</v>
      </c>
    </row>
    <row r="12" spans="1:10" ht="20.149999999999999" customHeight="1" thickBot="1">
      <c r="B12" s="7" t="s">
        <v>99</v>
      </c>
      <c r="C12" s="8" t="s">
        <v>98</v>
      </c>
      <c r="D12" s="70">
        <v>-3.0783173385668952</v>
      </c>
      <c r="E12" s="70">
        <v>-2.7190049602609934</v>
      </c>
      <c r="F12" s="70">
        <v>-1.7618867158850786</v>
      </c>
    </row>
    <row r="13" spans="1:10" ht="16" customHeight="1">
      <c r="B13" s="98" t="s">
        <v>300</v>
      </c>
      <c r="C13" s="99"/>
      <c r="D13" s="99"/>
      <c r="E13" s="99"/>
      <c r="F13" s="99"/>
      <c r="G13" s="99"/>
    </row>
    <row r="14" spans="1:10" ht="16" customHeight="1">
      <c r="B14" s="98" t="s">
        <v>198</v>
      </c>
      <c r="C14" s="99"/>
      <c r="D14" s="99"/>
      <c r="E14" s="99"/>
      <c r="F14" s="99"/>
      <c r="G14" s="99"/>
    </row>
    <row r="15" spans="1:10" ht="12" customHeight="1">
      <c r="B15" s="181"/>
      <c r="C15" s="182"/>
      <c r="D15" s="182"/>
      <c r="E15" s="182"/>
      <c r="F15" s="182"/>
      <c r="G15" s="182"/>
    </row>
    <row r="16" spans="1:10" ht="12" customHeight="1">
      <c r="B16" s="181"/>
      <c r="C16" s="182"/>
      <c r="D16" s="182"/>
      <c r="E16" s="182"/>
      <c r="F16" s="182"/>
      <c r="G16" s="182"/>
    </row>
    <row r="17" spans="4:6" ht="20.149999999999999" customHeight="1">
      <c r="D17" s="23"/>
      <c r="E17" s="23"/>
      <c r="F17" s="23"/>
    </row>
  </sheetData>
  <mergeCells count="4">
    <mergeCell ref="B2:F2"/>
    <mergeCell ref="D6:F6"/>
    <mergeCell ref="B15:G15"/>
    <mergeCell ref="B16:G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331</v>
      </c>
      <c r="C2" s="183"/>
      <c r="D2" s="184"/>
      <c r="E2" s="184"/>
    </row>
    <row r="3" spans="1:5" ht="24" customHeight="1" thickBot="1">
      <c r="B3" s="30" t="s">
        <v>0</v>
      </c>
      <c r="C3" s="30">
        <v>2018</v>
      </c>
      <c r="D3" s="30">
        <v>2019</v>
      </c>
      <c r="E3" s="30">
        <v>2020</v>
      </c>
    </row>
    <row r="4" spans="1:5" ht="24" customHeight="1" thickBot="1">
      <c r="B4" s="6" t="s">
        <v>1</v>
      </c>
      <c r="C4" s="31">
        <v>-0.7</v>
      </c>
      <c r="D4" s="40">
        <v>-0.3</v>
      </c>
      <c r="E4" s="40">
        <v>0</v>
      </c>
    </row>
    <row r="5" spans="1:5" ht="24" customHeight="1" thickBot="1">
      <c r="B5" s="7" t="s">
        <v>3</v>
      </c>
      <c r="C5" s="32">
        <v>-0.4</v>
      </c>
      <c r="D5" s="42">
        <v>-0.1</v>
      </c>
      <c r="E5" s="42">
        <v>0</v>
      </c>
    </row>
    <row r="6" spans="1:5" ht="24" customHeight="1" thickBot="1">
      <c r="B6" s="61" t="s">
        <v>4</v>
      </c>
      <c r="C6" s="62">
        <v>0</v>
      </c>
      <c r="D6" s="63">
        <v>0</v>
      </c>
      <c r="E6" s="63">
        <v>0</v>
      </c>
    </row>
    <row r="7" spans="1:5" ht="24" customHeight="1" thickBot="1">
      <c r="B7" s="7" t="s">
        <v>2</v>
      </c>
      <c r="C7" s="32">
        <v>-1.1000000000000001</v>
      </c>
      <c r="D7" s="42">
        <v>-0.9</v>
      </c>
      <c r="E7" s="42">
        <v>-0.5</v>
      </c>
    </row>
    <row r="8" spans="1:5" ht="24" customHeight="1" thickBot="1">
      <c r="B8" s="44" t="s">
        <v>5</v>
      </c>
      <c r="C8" s="65">
        <v>-2.2000000000000002</v>
      </c>
      <c r="D8" s="45">
        <v>-1.3</v>
      </c>
      <c r="E8" s="45">
        <v>-0.5</v>
      </c>
    </row>
    <row r="9" spans="1:5" ht="6" customHeight="1" thickBot="1">
      <c r="B9" s="3"/>
      <c r="C9" s="3"/>
      <c r="D9" s="3"/>
      <c r="E9" s="2"/>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267</v>
      </c>
      <c r="C2" s="184"/>
      <c r="D2" s="184"/>
      <c r="E2" s="185"/>
    </row>
    <row r="3" spans="1:5" ht="24" customHeight="1" thickBot="1">
      <c r="B3" s="30" t="s">
        <v>0</v>
      </c>
      <c r="C3" s="30">
        <v>2019</v>
      </c>
      <c r="D3" s="30">
        <v>2020</v>
      </c>
      <c r="E3" s="30">
        <v>2021</v>
      </c>
    </row>
    <row r="4" spans="1:5" ht="24" customHeight="1" thickBot="1">
      <c r="B4" s="6" t="s">
        <v>1</v>
      </c>
      <c r="C4" s="40">
        <v>-0.4</v>
      </c>
      <c r="D4" s="40">
        <v>-0.1</v>
      </c>
      <c r="E4" s="41">
        <v>0</v>
      </c>
    </row>
    <row r="5" spans="1:5" ht="24" customHeight="1" thickBot="1">
      <c r="B5" s="7" t="s">
        <v>3</v>
      </c>
      <c r="C5" s="42">
        <v>-0.3</v>
      </c>
      <c r="D5" s="42">
        <v>-0.1</v>
      </c>
      <c r="E5" s="43">
        <v>0</v>
      </c>
    </row>
    <row r="6" spans="1:5" ht="24" customHeight="1" thickBot="1">
      <c r="B6" s="61" t="s">
        <v>4</v>
      </c>
      <c r="C6" s="63">
        <v>0</v>
      </c>
      <c r="D6" s="63">
        <v>0</v>
      </c>
      <c r="E6" s="64">
        <v>0</v>
      </c>
    </row>
    <row r="7" spans="1:5" ht="24" customHeight="1" thickBot="1">
      <c r="B7" s="7" t="s">
        <v>2</v>
      </c>
      <c r="C7" s="42">
        <v>-1.1000000000000001</v>
      </c>
      <c r="D7" s="42">
        <v>-0.9</v>
      </c>
      <c r="E7" s="43">
        <v>-0.4</v>
      </c>
    </row>
    <row r="8" spans="1:5" ht="24" customHeight="1" thickBot="1">
      <c r="B8" s="44" t="s">
        <v>5</v>
      </c>
      <c r="C8" s="45">
        <v>-1.8</v>
      </c>
      <c r="D8" s="45">
        <v>-1.1000000000000001</v>
      </c>
      <c r="E8" s="46">
        <v>-0.4</v>
      </c>
    </row>
    <row r="9" spans="1:5" ht="6" customHeight="1" thickBot="1">
      <c r="B9" s="3"/>
      <c r="C9" s="3"/>
      <c r="D9" s="2"/>
      <c r="E9" s="1"/>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F7"/>
  <sheetViews>
    <sheetView showGridLines="0" workbookViewId="0">
      <selection activeCell="B2" sqref="B2:E11"/>
    </sheetView>
  </sheetViews>
  <sheetFormatPr baseColWidth="10" defaultRowHeight="14.5"/>
  <cols>
    <col min="1" max="1" width="2.7265625" style="14" customWidth="1"/>
    <col min="2" max="2" width="28.7265625" customWidth="1"/>
    <col min="3" max="6" width="15.7265625" customWidth="1"/>
  </cols>
  <sheetData>
    <row r="1" spans="1:6">
      <c r="A1" s="170" t="s">
        <v>346</v>
      </c>
    </row>
    <row r="2" spans="1:6" ht="30.75" customHeight="1" thickBot="1">
      <c r="B2" s="183" t="s">
        <v>268</v>
      </c>
      <c r="C2" s="184"/>
      <c r="D2" s="184"/>
      <c r="E2" s="185"/>
    </row>
    <row r="3" spans="1:6" ht="24" customHeight="1" thickBot="1">
      <c r="B3" s="30" t="s">
        <v>0</v>
      </c>
      <c r="C3" s="30">
        <v>2019</v>
      </c>
      <c r="D3" s="30">
        <v>2020</v>
      </c>
      <c r="E3" s="30">
        <v>2021</v>
      </c>
      <c r="F3" s="30" t="s">
        <v>217</v>
      </c>
    </row>
    <row r="4" spans="1:6" ht="24" customHeight="1" thickBot="1">
      <c r="B4" s="44" t="s">
        <v>218</v>
      </c>
      <c r="C4" s="40">
        <v>-1.3</v>
      </c>
      <c r="D4" s="40">
        <v>-0.5</v>
      </c>
      <c r="E4" s="41">
        <v>0.1</v>
      </c>
      <c r="F4" s="41">
        <f>E4-C4</f>
        <v>1.4000000000000001</v>
      </c>
    </row>
    <row r="5" spans="1:6" ht="24" customHeight="1" thickBot="1">
      <c r="B5" s="66" t="s">
        <v>219</v>
      </c>
      <c r="C5" s="42">
        <v>-1.8</v>
      </c>
      <c r="D5" s="42">
        <v>-1.1000000000000001</v>
      </c>
      <c r="E5" s="43">
        <v>-0.4</v>
      </c>
      <c r="F5" s="43">
        <f>E5-C5</f>
        <v>1.4</v>
      </c>
    </row>
    <row r="6" spans="1:6" ht="6" customHeight="1" thickBot="1">
      <c r="B6" s="3"/>
      <c r="C6" s="3"/>
      <c r="D6" s="2"/>
      <c r="E6" s="1"/>
      <c r="F6" s="1"/>
    </row>
    <row r="7" spans="1:6" ht="15.5" thickTop="1" thickBot="1">
      <c r="B7" s="61" t="s">
        <v>230</v>
      </c>
    </row>
  </sheetData>
  <mergeCells count="1">
    <mergeCell ref="B2:E2"/>
  </mergeCells>
  <hyperlinks>
    <hyperlink ref="A1" location="Indice!B8"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CB7544E-06C1-49CF-AD2B-4A834FEDB466}"/>
</file>

<file path=customXml/itemProps2.xml><?xml version="1.0" encoding="utf-8"?>
<ds:datastoreItem xmlns:ds="http://schemas.openxmlformats.org/officeDocument/2006/customXml" ds:itemID="{DA7E5CFB-268D-4894-8C61-5C9EF5C12FC7}"/>
</file>

<file path=customXml/itemProps3.xml><?xml version="1.0" encoding="utf-8"?>
<ds:datastoreItem xmlns:ds="http://schemas.openxmlformats.org/officeDocument/2006/customXml" ds:itemID="{3B8F69D3-2834-45DD-90B1-8B044E4B73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Indice</vt:lpstr>
      <vt:lpstr>1.1 Supuestos básicos </vt:lpstr>
      <vt:lpstr>1.2 Perspectivas macreconómicas</vt:lpstr>
      <vt:lpstr>1.3 Mercado Trabajo</vt:lpstr>
      <vt:lpstr>1.4 Evolución precios</vt:lpstr>
      <vt:lpstr>1.5 Saldos sectoriales</vt:lpstr>
      <vt:lpstr>2.1 Objetivos subsectores</vt:lpstr>
      <vt:lpstr>2.2 Nuevos Objetivos </vt:lpstr>
      <vt:lpstr>2.3 Comparación Sendas</vt:lpstr>
      <vt:lpstr>2.4 Evolución deuda</vt:lpstr>
      <vt:lpstr>2.5 Objetivos I-G</vt:lpstr>
      <vt:lpstr>2.6 Comparación con CE</vt:lpstr>
      <vt:lpstr>2.7 Objetivos pptarios </vt:lpstr>
      <vt:lpstr>2.8 Expenditure benchmark</vt:lpstr>
      <vt:lpstr>3.1 impacto medidas ingresos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2019 (cuadros incluidos en el informe)</dc:title>
  <dc:creator/>
  <cp:lastModifiedBy>SGCIEF</cp:lastModifiedBy>
  <cp:lastPrinted>2018-10-09T16:44:22Z</cp:lastPrinted>
  <dcterms:created xsi:type="dcterms:W3CDTF">2017-10-06T08:25:14Z</dcterms:created>
  <dcterms:modified xsi:type="dcterms:W3CDTF">2021-01-20T18:52:11Z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